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Z:\Рішення ВИКОНКОМ\"/>
    </mc:Choice>
  </mc:AlternateContent>
  <xr:revisionPtr revIDLastSave="0" documentId="8_{C29A9901-93A1-44E8-B9D0-97E78E7B26E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д1" sheetId="50" r:id="rId1"/>
    <sheet name="дод2 " sheetId="44" r:id="rId2"/>
    <sheet name="дод3 " sheetId="52" r:id="rId3"/>
    <sheet name="дод4" sheetId="51" r:id="rId4"/>
    <sheet name="дод5 " sheetId="54" r:id="rId5"/>
  </sheets>
  <definedNames>
    <definedName name="_xlnm._FilterDatabase" localSheetId="2" hidden="1">'дод3 '!$A$12:$HN$12</definedName>
    <definedName name="_xlnm.Print_Titles" localSheetId="2">'дод3 '!$8:$12</definedName>
    <definedName name="_xlnm.Print_Titles" localSheetId="4">'дод5 '!$11:$13</definedName>
    <definedName name="_xlnm.Print_Area" localSheetId="0">дод1!$A$1:$F$124</definedName>
    <definedName name="_xlnm.Print_Area" localSheetId="1">'дод2 '!$A$1:$F$40</definedName>
    <definedName name="_xlnm.Print_Area" localSheetId="2">'дод3 '!$A$1:$R$149</definedName>
    <definedName name="_xlnm.Print_Area" localSheetId="3">дод4!$A$1:$D$99</definedName>
    <definedName name="_xlnm.Print_Area" localSheetId="4">'дод5 '!$A$1:$J$110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60" i="52" l="1"/>
  <c r="V160" i="52"/>
  <c r="X160" i="52"/>
  <c r="Y160" i="52"/>
  <c r="T160" i="52"/>
  <c r="G107" i="54" l="1"/>
  <c r="G106" i="54"/>
  <c r="G105" i="54"/>
  <c r="J104" i="54"/>
  <c r="J103" i="54" s="1"/>
  <c r="I104" i="54"/>
  <c r="H104" i="54"/>
  <c r="H103" i="54" s="1"/>
  <c r="L104" i="54" s="1"/>
  <c r="I103" i="54"/>
  <c r="G102" i="54"/>
  <c r="G101" i="54"/>
  <c r="G100" i="54"/>
  <c r="G99" i="54"/>
  <c r="G98" i="54"/>
  <c r="G97" i="54"/>
  <c r="G96" i="54"/>
  <c r="G95" i="54"/>
  <c r="G94" i="54"/>
  <c r="G93" i="54"/>
  <c r="G92" i="54"/>
  <c r="G91" i="54"/>
  <c r="G90" i="54"/>
  <c r="G89" i="54"/>
  <c r="G88" i="54"/>
  <c r="G87" i="54"/>
  <c r="G86" i="54"/>
  <c r="G85" i="54"/>
  <c r="G84" i="54"/>
  <c r="G83" i="54"/>
  <c r="G82" i="54"/>
  <c r="G81" i="54"/>
  <c r="G80" i="54"/>
  <c r="G79" i="54"/>
  <c r="G78" i="54"/>
  <c r="G77" i="54"/>
  <c r="G76" i="54"/>
  <c r="J75" i="54"/>
  <c r="J74" i="54" s="1"/>
  <c r="I75" i="54"/>
  <c r="I74" i="54" s="1"/>
  <c r="H75" i="54"/>
  <c r="H74" i="54" s="1"/>
  <c r="G73" i="54"/>
  <c r="G72" i="54"/>
  <c r="G71" i="54"/>
  <c r="G70" i="54"/>
  <c r="G69" i="54"/>
  <c r="G68" i="54"/>
  <c r="G67" i="54"/>
  <c r="G66" i="54"/>
  <c r="G65" i="54"/>
  <c r="G64" i="54"/>
  <c r="G63" i="54"/>
  <c r="G62" i="54"/>
  <c r="G61" i="54"/>
  <c r="J60" i="54"/>
  <c r="I60" i="54"/>
  <c r="I59" i="54" s="1"/>
  <c r="H60" i="54"/>
  <c r="H59" i="54" s="1"/>
  <c r="J59" i="54"/>
  <c r="G58" i="54"/>
  <c r="G57" i="54"/>
  <c r="G56" i="54"/>
  <c r="G55" i="54"/>
  <c r="G54" i="54"/>
  <c r="G53" i="54"/>
  <c r="G52" i="54"/>
  <c r="G51" i="54"/>
  <c r="G50" i="54"/>
  <c r="G49" i="54"/>
  <c r="G48" i="54"/>
  <c r="G47" i="54"/>
  <c r="G46" i="54"/>
  <c r="G45" i="54"/>
  <c r="G44" i="54"/>
  <c r="G43" i="54"/>
  <c r="G42" i="54"/>
  <c r="G41" i="54"/>
  <c r="G40" i="54"/>
  <c r="J39" i="54"/>
  <c r="J38" i="54" s="1"/>
  <c r="I39" i="54"/>
  <c r="H39" i="54"/>
  <c r="I38" i="54"/>
  <c r="L39" i="54" s="1"/>
  <c r="H38" i="54"/>
  <c r="G37" i="54"/>
  <c r="G36" i="54"/>
  <c r="G35" i="54"/>
  <c r="J34" i="54"/>
  <c r="I34" i="54"/>
  <c r="I33" i="54" s="1"/>
  <c r="H34" i="54"/>
  <c r="H33" i="54" s="1"/>
  <c r="G34" i="54"/>
  <c r="G33" i="54" s="1"/>
  <c r="J33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J15" i="54"/>
  <c r="I15" i="54"/>
  <c r="H15" i="54"/>
  <c r="F14" i="52"/>
  <c r="F13" i="52" s="1"/>
  <c r="G14" i="52"/>
  <c r="G13" i="52" s="1"/>
  <c r="H14" i="52"/>
  <c r="H13" i="52" s="1"/>
  <c r="I14" i="52"/>
  <c r="I13" i="52" s="1"/>
  <c r="K14" i="52"/>
  <c r="K13" i="52" s="1"/>
  <c r="L14" i="52"/>
  <c r="L13" i="52" s="1"/>
  <c r="M14" i="52"/>
  <c r="M13" i="52" s="1"/>
  <c r="N14" i="52"/>
  <c r="N13" i="52" s="1"/>
  <c r="O14" i="52"/>
  <c r="O13" i="52" s="1"/>
  <c r="P14" i="52"/>
  <c r="P13" i="52" s="1"/>
  <c r="Q14" i="52"/>
  <c r="Q13" i="52" s="1"/>
  <c r="E15" i="52"/>
  <c r="J15" i="52"/>
  <c r="E16" i="52"/>
  <c r="R16" i="52" s="1"/>
  <c r="J16" i="52"/>
  <c r="E17" i="52"/>
  <c r="R17" i="52" s="1"/>
  <c r="J17" i="52"/>
  <c r="E18" i="52"/>
  <c r="R18" i="52" s="1"/>
  <c r="E19" i="52"/>
  <c r="R19" i="52" s="1"/>
  <c r="E20" i="52"/>
  <c r="J20" i="52"/>
  <c r="E21" i="52"/>
  <c r="J21" i="52"/>
  <c r="R21" i="52" s="1"/>
  <c r="E22" i="52"/>
  <c r="R22" i="52" s="1"/>
  <c r="J22" i="52"/>
  <c r="E23" i="52"/>
  <c r="R23" i="52" s="1"/>
  <c r="J23" i="52"/>
  <c r="E24" i="52"/>
  <c r="J24" i="52"/>
  <c r="R24" i="52"/>
  <c r="E25" i="52"/>
  <c r="J25" i="52"/>
  <c r="E26" i="52"/>
  <c r="J26" i="52"/>
  <c r="R26" i="52" s="1"/>
  <c r="E27" i="52"/>
  <c r="R27" i="52" s="1"/>
  <c r="J27" i="52"/>
  <c r="E28" i="52"/>
  <c r="R28" i="52" s="1"/>
  <c r="J28" i="52"/>
  <c r="E29" i="52"/>
  <c r="J29" i="52"/>
  <c r="R29" i="52"/>
  <c r="E30" i="52"/>
  <c r="J30" i="52"/>
  <c r="Q31" i="52"/>
  <c r="F32" i="52"/>
  <c r="F31" i="52" s="1"/>
  <c r="G32" i="52"/>
  <c r="G31" i="52" s="1"/>
  <c r="H32" i="52"/>
  <c r="H31" i="52" s="1"/>
  <c r="I32" i="52"/>
  <c r="I31" i="52" s="1"/>
  <c r="K32" i="52"/>
  <c r="K31" i="52" s="1"/>
  <c r="L32" i="52"/>
  <c r="L31" i="52" s="1"/>
  <c r="M32" i="52"/>
  <c r="M31" i="52" s="1"/>
  <c r="N32" i="52"/>
  <c r="N31" i="52" s="1"/>
  <c r="O32" i="52"/>
  <c r="O31" i="52" s="1"/>
  <c r="P32" i="52"/>
  <c r="P31" i="52" s="1"/>
  <c r="Q32" i="52"/>
  <c r="E33" i="52"/>
  <c r="J33" i="52"/>
  <c r="E34" i="52"/>
  <c r="J34" i="52"/>
  <c r="R34" i="52"/>
  <c r="E35" i="52"/>
  <c r="J35" i="52"/>
  <c r="R35" i="52" s="1"/>
  <c r="E36" i="52"/>
  <c r="J36" i="52"/>
  <c r="E37" i="52"/>
  <c r="J37" i="52"/>
  <c r="R37" i="52" s="1"/>
  <c r="E38" i="52"/>
  <c r="R38" i="52" s="1"/>
  <c r="J38" i="52"/>
  <c r="E39" i="52"/>
  <c r="R39" i="52" s="1"/>
  <c r="J39" i="52"/>
  <c r="E40" i="52"/>
  <c r="J40" i="52"/>
  <c r="R40" i="52"/>
  <c r="E41" i="52"/>
  <c r="J41" i="52"/>
  <c r="E42" i="52"/>
  <c r="R42" i="52" s="1"/>
  <c r="E43" i="52"/>
  <c r="J43" i="52"/>
  <c r="R43" i="52"/>
  <c r="E44" i="52"/>
  <c r="J44" i="52"/>
  <c r="E45" i="52"/>
  <c r="R45" i="52" s="1"/>
  <c r="E46" i="52"/>
  <c r="J46" i="52"/>
  <c r="R46" i="52"/>
  <c r="E47" i="52"/>
  <c r="J47" i="52"/>
  <c r="E48" i="52"/>
  <c r="J48" i="52"/>
  <c r="R48" i="52" s="1"/>
  <c r="E49" i="52"/>
  <c r="J49" i="52"/>
  <c r="J50" i="52"/>
  <c r="R50" i="52" s="1"/>
  <c r="H51" i="52"/>
  <c r="O51" i="52"/>
  <c r="F52" i="52"/>
  <c r="F51" i="52" s="1"/>
  <c r="G52" i="52"/>
  <c r="G51" i="52" s="1"/>
  <c r="H52" i="52"/>
  <c r="I52" i="52"/>
  <c r="I51" i="52" s="1"/>
  <c r="K52" i="52"/>
  <c r="K51" i="52" s="1"/>
  <c r="L52" i="52"/>
  <c r="L51" i="52" s="1"/>
  <c r="M52" i="52"/>
  <c r="M51" i="52" s="1"/>
  <c r="N52" i="52"/>
  <c r="N51" i="52" s="1"/>
  <c r="O52" i="52"/>
  <c r="P52" i="52"/>
  <c r="P51" i="52" s="1"/>
  <c r="E53" i="52"/>
  <c r="J53" i="52"/>
  <c r="E54" i="52"/>
  <c r="J54" i="52"/>
  <c r="R54" i="52"/>
  <c r="E55" i="52"/>
  <c r="J55" i="52"/>
  <c r="E56" i="52"/>
  <c r="J56" i="52"/>
  <c r="E57" i="52"/>
  <c r="J57" i="52"/>
  <c r="R57" i="52" s="1"/>
  <c r="E58" i="52"/>
  <c r="R58" i="52" s="1"/>
  <c r="J58" i="52"/>
  <c r="E59" i="52"/>
  <c r="J59" i="52"/>
  <c r="R59" i="52"/>
  <c r="E60" i="52"/>
  <c r="J60" i="52"/>
  <c r="R60" i="52" s="1"/>
  <c r="E61" i="52"/>
  <c r="J61" i="52"/>
  <c r="E62" i="52"/>
  <c r="J62" i="52"/>
  <c r="R62" i="52" s="1"/>
  <c r="E63" i="52"/>
  <c r="R63" i="52" s="1"/>
  <c r="J63" i="52"/>
  <c r="E64" i="52"/>
  <c r="R64" i="52" s="1"/>
  <c r="J64" i="52"/>
  <c r="E65" i="52"/>
  <c r="J65" i="52"/>
  <c r="R65" i="52"/>
  <c r="E66" i="52"/>
  <c r="J66" i="52"/>
  <c r="E67" i="52"/>
  <c r="J67" i="52"/>
  <c r="Q67" i="52"/>
  <c r="Q52" i="52" s="1"/>
  <c r="Q51" i="52" s="1"/>
  <c r="R67" i="52"/>
  <c r="E68" i="52"/>
  <c r="J68" i="52"/>
  <c r="E69" i="52"/>
  <c r="J69" i="52"/>
  <c r="E70" i="52"/>
  <c r="J70" i="52"/>
  <c r="R70" i="52" s="1"/>
  <c r="E71" i="52"/>
  <c r="J71" i="52"/>
  <c r="E72" i="52"/>
  <c r="J72" i="52"/>
  <c r="R72" i="52"/>
  <c r="E73" i="52"/>
  <c r="J73" i="52"/>
  <c r="R73" i="52" s="1"/>
  <c r="E74" i="52"/>
  <c r="J74" i="52"/>
  <c r="E75" i="52"/>
  <c r="J75" i="52"/>
  <c r="R75" i="52" s="1"/>
  <c r="E76" i="52"/>
  <c r="R76" i="52" s="1"/>
  <c r="F78" i="52"/>
  <c r="F77" i="52" s="1"/>
  <c r="G78" i="52"/>
  <c r="G77" i="52" s="1"/>
  <c r="H78" i="52"/>
  <c r="H77" i="52" s="1"/>
  <c r="I78" i="52"/>
  <c r="I77" i="52" s="1"/>
  <c r="K78" i="52"/>
  <c r="K77" i="52" s="1"/>
  <c r="L78" i="52"/>
  <c r="L77" i="52" s="1"/>
  <c r="M78" i="52"/>
  <c r="M77" i="52" s="1"/>
  <c r="N78" i="52"/>
  <c r="N77" i="52" s="1"/>
  <c r="O78" i="52"/>
  <c r="O77" i="52" s="1"/>
  <c r="P78" i="52"/>
  <c r="P77" i="52" s="1"/>
  <c r="Q78" i="52"/>
  <c r="Q77" i="52" s="1"/>
  <c r="E79" i="52"/>
  <c r="J79" i="52"/>
  <c r="R79" i="52" s="1"/>
  <c r="E80" i="52"/>
  <c r="J80" i="52"/>
  <c r="E81" i="52"/>
  <c r="J81" i="52"/>
  <c r="R81" i="52" s="1"/>
  <c r="E82" i="52"/>
  <c r="R82" i="52" s="1"/>
  <c r="J82" i="52"/>
  <c r="E83" i="52"/>
  <c r="J83" i="52"/>
  <c r="R83" i="52"/>
  <c r="E84" i="52"/>
  <c r="J84" i="52"/>
  <c r="R84" i="52" s="1"/>
  <c r="E85" i="52"/>
  <c r="J85" i="52"/>
  <c r="R85" i="52" s="1"/>
  <c r="E86" i="52"/>
  <c r="J86" i="52"/>
  <c r="R86" i="52" s="1"/>
  <c r="E87" i="52"/>
  <c r="J87" i="52"/>
  <c r="E88" i="52"/>
  <c r="R88" i="52" s="1"/>
  <c r="J88" i="52"/>
  <c r="E89" i="52"/>
  <c r="J89" i="52"/>
  <c r="R89" i="52"/>
  <c r="E90" i="52"/>
  <c r="J90" i="52"/>
  <c r="R90" i="52" s="1"/>
  <c r="E91" i="52"/>
  <c r="J91" i="52"/>
  <c r="R91" i="52" s="1"/>
  <c r="E92" i="52"/>
  <c r="J92" i="52"/>
  <c r="F94" i="52"/>
  <c r="F93" i="52" s="1"/>
  <c r="G94" i="52"/>
  <c r="G93" i="52" s="1"/>
  <c r="H94" i="52"/>
  <c r="H93" i="52" s="1"/>
  <c r="I94" i="52"/>
  <c r="I93" i="52" s="1"/>
  <c r="K94" i="52"/>
  <c r="K93" i="52" s="1"/>
  <c r="L94" i="52"/>
  <c r="L93" i="52" s="1"/>
  <c r="M94" i="52"/>
  <c r="M93" i="52" s="1"/>
  <c r="N94" i="52"/>
  <c r="N93" i="52" s="1"/>
  <c r="O94" i="52"/>
  <c r="O93" i="52" s="1"/>
  <c r="P94" i="52"/>
  <c r="P93" i="52" s="1"/>
  <c r="Q94" i="52"/>
  <c r="Q93" i="52" s="1"/>
  <c r="S94" i="52"/>
  <c r="U94" i="52"/>
  <c r="V94" i="52"/>
  <c r="E95" i="52"/>
  <c r="J95" i="52"/>
  <c r="E96" i="52"/>
  <c r="J96" i="52"/>
  <c r="R96" i="52"/>
  <c r="E97" i="52"/>
  <c r="J97" i="52"/>
  <c r="E98" i="52"/>
  <c r="J98" i="52"/>
  <c r="R98" i="52" s="1"/>
  <c r="E99" i="52"/>
  <c r="J99" i="52"/>
  <c r="R99" i="52" s="1"/>
  <c r="E100" i="52"/>
  <c r="J100" i="52"/>
  <c r="E101" i="52"/>
  <c r="J101" i="52"/>
  <c r="R101" i="52" s="1"/>
  <c r="E102" i="52"/>
  <c r="J102" i="52"/>
  <c r="E103" i="52"/>
  <c r="R103" i="52" s="1"/>
  <c r="J103" i="52"/>
  <c r="E104" i="52"/>
  <c r="J104" i="52"/>
  <c r="R104" i="52"/>
  <c r="E105" i="52"/>
  <c r="J105" i="52"/>
  <c r="E106" i="52"/>
  <c r="J106" i="52"/>
  <c r="E107" i="52"/>
  <c r="J107" i="52"/>
  <c r="R107" i="52" s="1"/>
  <c r="E108" i="52"/>
  <c r="J108" i="52"/>
  <c r="E109" i="52"/>
  <c r="J109" i="52"/>
  <c r="E110" i="52"/>
  <c r="J110" i="52"/>
  <c r="E111" i="52"/>
  <c r="J111" i="52"/>
  <c r="E112" i="52"/>
  <c r="J112" i="52"/>
  <c r="R112" i="52" s="1"/>
  <c r="E113" i="52"/>
  <c r="J113" i="52"/>
  <c r="E114" i="52"/>
  <c r="R114" i="52" s="1"/>
  <c r="E115" i="52"/>
  <c r="J115" i="52"/>
  <c r="R115" i="52" s="1"/>
  <c r="E116" i="52"/>
  <c r="R116" i="52" s="1"/>
  <c r="J116" i="52"/>
  <c r="G117" i="52"/>
  <c r="I117" i="52"/>
  <c r="P117" i="52"/>
  <c r="F118" i="52"/>
  <c r="F117" i="52" s="1"/>
  <c r="G118" i="52"/>
  <c r="H118" i="52"/>
  <c r="H117" i="52" s="1"/>
  <c r="I118" i="52"/>
  <c r="K118" i="52"/>
  <c r="K117" i="52" s="1"/>
  <c r="L118" i="52"/>
  <c r="L117" i="52" s="1"/>
  <c r="M118" i="52"/>
  <c r="M117" i="52" s="1"/>
  <c r="N118" i="52"/>
  <c r="N117" i="52" s="1"/>
  <c r="O118" i="52"/>
  <c r="O117" i="52" s="1"/>
  <c r="P118" i="52"/>
  <c r="Q118" i="52"/>
  <c r="Q117" i="52" s="1"/>
  <c r="E119" i="52"/>
  <c r="J119" i="52"/>
  <c r="R119" i="52" s="1"/>
  <c r="E120" i="52"/>
  <c r="J120" i="52"/>
  <c r="R120" i="52" s="1"/>
  <c r="E121" i="52"/>
  <c r="J121" i="52"/>
  <c r="R121" i="52" s="1"/>
  <c r="H122" i="52"/>
  <c r="F123" i="52"/>
  <c r="F122" i="52" s="1"/>
  <c r="G123" i="52"/>
  <c r="G122" i="52" s="1"/>
  <c r="H123" i="52"/>
  <c r="I123" i="52"/>
  <c r="I122" i="52" s="1"/>
  <c r="K123" i="52"/>
  <c r="K122" i="52" s="1"/>
  <c r="L123" i="52"/>
  <c r="L122" i="52" s="1"/>
  <c r="M123" i="52"/>
  <c r="M122" i="52" s="1"/>
  <c r="N123" i="52"/>
  <c r="N122" i="52" s="1"/>
  <c r="O123" i="52"/>
  <c r="O122" i="52" s="1"/>
  <c r="P123" i="52"/>
  <c r="P122" i="52" s="1"/>
  <c r="Q123" i="52"/>
  <c r="Q122" i="52" s="1"/>
  <c r="E124" i="52"/>
  <c r="E123" i="52" s="1"/>
  <c r="J124" i="52"/>
  <c r="G125" i="52"/>
  <c r="F126" i="52"/>
  <c r="F125" i="52" s="1"/>
  <c r="G126" i="52"/>
  <c r="H126" i="52"/>
  <c r="H125" i="52" s="1"/>
  <c r="I126" i="52"/>
  <c r="I125" i="52" s="1"/>
  <c r="K126" i="52"/>
  <c r="K125" i="52" s="1"/>
  <c r="L126" i="52"/>
  <c r="L125" i="52" s="1"/>
  <c r="M126" i="52"/>
  <c r="M125" i="52" s="1"/>
  <c r="N126" i="52"/>
  <c r="N125" i="52" s="1"/>
  <c r="O126" i="52"/>
  <c r="O125" i="52" s="1"/>
  <c r="P126" i="52"/>
  <c r="P125" i="52" s="1"/>
  <c r="Q126" i="52"/>
  <c r="Q125" i="52" s="1"/>
  <c r="E127" i="52"/>
  <c r="J127" i="52"/>
  <c r="J128" i="52"/>
  <c r="R128" i="52"/>
  <c r="E129" i="52"/>
  <c r="J129" i="52"/>
  <c r="J126" i="52" s="1"/>
  <c r="J125" i="52" s="1"/>
  <c r="J130" i="52"/>
  <c r="R130" i="52" s="1"/>
  <c r="E131" i="52"/>
  <c r="J131" i="52"/>
  <c r="R131" i="52"/>
  <c r="E139" i="52"/>
  <c r="F139" i="52"/>
  <c r="F148" i="52" s="1"/>
  <c r="G139" i="52"/>
  <c r="H139" i="52"/>
  <c r="H148" i="52" s="1"/>
  <c r="I139" i="52"/>
  <c r="I148" i="52" s="1"/>
  <c r="J139" i="52"/>
  <c r="J148" i="52" s="1"/>
  <c r="K139" i="52"/>
  <c r="L139" i="52"/>
  <c r="L148" i="52" s="1"/>
  <c r="M139" i="52"/>
  <c r="N139" i="52"/>
  <c r="N148" i="52" s="1"/>
  <c r="O139" i="52"/>
  <c r="P139" i="52"/>
  <c r="P148" i="52" s="1"/>
  <c r="Q139" i="52"/>
  <c r="Q148" i="52" s="1"/>
  <c r="R139" i="52"/>
  <c r="R148" i="52" s="1"/>
  <c r="E140" i="52"/>
  <c r="E141" i="52"/>
  <c r="G148" i="52"/>
  <c r="M148" i="52"/>
  <c r="O148" i="52"/>
  <c r="R124" i="52" l="1"/>
  <c r="J123" i="52"/>
  <c r="J122" i="52" s="1"/>
  <c r="T120" i="52"/>
  <c r="E52" i="52"/>
  <c r="E32" i="52"/>
  <c r="J14" i="52"/>
  <c r="R129" i="52"/>
  <c r="E126" i="52"/>
  <c r="T121" i="52"/>
  <c r="E118" i="52"/>
  <c r="R110" i="52"/>
  <c r="R109" i="52"/>
  <c r="R106" i="52"/>
  <c r="R105" i="52"/>
  <c r="R100" i="52"/>
  <c r="R95" i="52"/>
  <c r="R92" i="52"/>
  <c r="R87" i="52"/>
  <c r="R80" i="52"/>
  <c r="E78" i="52"/>
  <c r="R74" i="52"/>
  <c r="R71" i="52"/>
  <c r="R69" i="52"/>
  <c r="R68" i="52"/>
  <c r="R66" i="52"/>
  <c r="R61" i="52"/>
  <c r="R56" i="52"/>
  <c r="R55" i="52"/>
  <c r="R49" i="52"/>
  <c r="R47" i="52"/>
  <c r="R44" i="52"/>
  <c r="R41" i="52"/>
  <c r="R36" i="52"/>
  <c r="R30" i="52"/>
  <c r="R25" i="52"/>
  <c r="R20" i="52"/>
  <c r="R15" i="52"/>
  <c r="J108" i="54"/>
  <c r="G15" i="54"/>
  <c r="G39" i="54"/>
  <c r="G38" i="54" s="1"/>
  <c r="G104" i="54"/>
  <c r="G103" i="54" s="1"/>
  <c r="G60" i="54"/>
  <c r="I108" i="54"/>
  <c r="H108" i="54"/>
  <c r="G75" i="54"/>
  <c r="G108" i="54" s="1"/>
  <c r="L75" i="54"/>
  <c r="R97" i="52"/>
  <c r="R113" i="52"/>
  <c r="O132" i="52"/>
  <c r="R108" i="52"/>
  <c r="R111" i="52"/>
  <c r="M132" i="52"/>
  <c r="E94" i="52"/>
  <c r="E93" i="52" s="1"/>
  <c r="N132" i="52"/>
  <c r="F132" i="52"/>
  <c r="J94" i="52"/>
  <c r="J93" i="52" s="1"/>
  <c r="R102" i="52"/>
  <c r="G132" i="52"/>
  <c r="G59" i="54"/>
  <c r="G74" i="54"/>
  <c r="G14" i="54"/>
  <c r="H14" i="54"/>
  <c r="I14" i="54"/>
  <c r="L34" i="54"/>
  <c r="L60" i="54"/>
  <c r="J14" i="54"/>
  <c r="T126" i="52"/>
  <c r="E125" i="52"/>
  <c r="R94" i="52"/>
  <c r="R78" i="52"/>
  <c r="R77" i="52" s="1"/>
  <c r="E51" i="52"/>
  <c r="E31" i="52"/>
  <c r="T123" i="52"/>
  <c r="E122" i="52"/>
  <c r="T122" i="52" s="1"/>
  <c r="R123" i="52"/>
  <c r="R118" i="52"/>
  <c r="E77" i="52"/>
  <c r="R14" i="52"/>
  <c r="E117" i="52"/>
  <c r="T118" i="52"/>
  <c r="J13" i="52"/>
  <c r="K132" i="52"/>
  <c r="E14" i="52"/>
  <c r="J78" i="52"/>
  <c r="J77" i="52" s="1"/>
  <c r="R127" i="52"/>
  <c r="R126" i="52" s="1"/>
  <c r="R125" i="52" s="1"/>
  <c r="T124" i="52"/>
  <c r="L132" i="52"/>
  <c r="J32" i="52"/>
  <c r="J31" i="52" s="1"/>
  <c r="Q132" i="52"/>
  <c r="I132" i="52"/>
  <c r="R53" i="52"/>
  <c r="R52" i="52" s="1"/>
  <c r="R51" i="52" s="1"/>
  <c r="J52" i="52"/>
  <c r="J51" i="52" s="1"/>
  <c r="J118" i="52"/>
  <c r="J117" i="52" s="1"/>
  <c r="P132" i="52"/>
  <c r="H132" i="52"/>
  <c r="R33" i="52"/>
  <c r="R32" i="52" s="1"/>
  <c r="R31" i="52" s="1"/>
  <c r="R122" i="52" l="1"/>
  <c r="L15" i="54"/>
  <c r="L109" i="54"/>
  <c r="L108" i="54"/>
  <c r="R93" i="52"/>
  <c r="T94" i="52"/>
  <c r="T14" i="52"/>
  <c r="E132" i="52"/>
  <c r="E13" i="52"/>
  <c r="T52" i="52"/>
  <c r="J132" i="52"/>
  <c r="T78" i="52"/>
  <c r="R117" i="52"/>
  <c r="R13" i="52"/>
  <c r="R132" i="52"/>
  <c r="T32" i="52"/>
  <c r="T132" i="52" l="1"/>
  <c r="Z160" i="52"/>
  <c r="T153" i="52"/>
  <c r="U132" i="52"/>
  <c r="C20" i="50" l="1"/>
  <c r="D15" i="50"/>
  <c r="D86" i="51" l="1"/>
  <c r="D85" i="51" s="1"/>
  <c r="D94" i="51" s="1"/>
  <c r="D71" i="51"/>
  <c r="D70" i="51" s="1"/>
  <c r="D67" i="51"/>
  <c r="D61" i="51" s="1"/>
  <c r="D93" i="51" s="1"/>
  <c r="D59" i="51"/>
  <c r="D92" i="51" l="1"/>
  <c r="D50" i="51"/>
  <c r="D48" i="51" s="1"/>
  <c r="D36" i="51"/>
  <c r="D23" i="51"/>
  <c r="D38" i="51" s="1"/>
  <c r="D37" i="51" s="1"/>
  <c r="D22" i="51"/>
  <c r="D18" i="51"/>
  <c r="C121" i="50"/>
  <c r="C120" i="50"/>
  <c r="C119" i="50"/>
  <c r="C117" i="50"/>
  <c r="C115" i="50"/>
  <c r="C114" i="50"/>
  <c r="C113" i="50"/>
  <c r="C112" i="50"/>
  <c r="C111" i="50"/>
  <c r="C110" i="50"/>
  <c r="C109" i="50"/>
  <c r="C108" i="50"/>
  <c r="C107" i="50"/>
  <c r="D106" i="50"/>
  <c r="C106" i="50" s="1"/>
  <c r="C105" i="50"/>
  <c r="D104" i="50"/>
  <c r="C104" i="50" s="1"/>
  <c r="C103" i="50"/>
  <c r="C102" i="50"/>
  <c r="C101" i="50"/>
  <c r="C100" i="50"/>
  <c r="C99" i="50"/>
  <c r="C98" i="50"/>
  <c r="D97" i="50"/>
  <c r="C97" i="50" s="1"/>
  <c r="D96" i="50"/>
  <c r="D95" i="50" s="1"/>
  <c r="C95" i="50" s="1"/>
  <c r="E93" i="50"/>
  <c r="C93" i="50" s="1"/>
  <c r="E92" i="50"/>
  <c r="C92" i="50" s="1"/>
  <c r="F91" i="50"/>
  <c r="E91" i="50" s="1"/>
  <c r="C91" i="50" s="1"/>
  <c r="C88" i="50"/>
  <c r="C87" i="50"/>
  <c r="C86" i="50"/>
  <c r="E85" i="50"/>
  <c r="E84" i="50" s="1"/>
  <c r="C85" i="50"/>
  <c r="E83" i="50"/>
  <c r="C83" i="50" s="1"/>
  <c r="C82" i="50"/>
  <c r="C81" i="50"/>
  <c r="D80" i="50"/>
  <c r="D79" i="50" s="1"/>
  <c r="C78" i="50"/>
  <c r="C77" i="50"/>
  <c r="D76" i="50"/>
  <c r="C76" i="50" s="1"/>
  <c r="C75" i="50"/>
  <c r="D74" i="50"/>
  <c r="C73" i="50"/>
  <c r="C72" i="50"/>
  <c r="C71" i="50"/>
  <c r="D70" i="50"/>
  <c r="C70" i="50" s="1"/>
  <c r="C68" i="50"/>
  <c r="C67" i="50"/>
  <c r="C66" i="50"/>
  <c r="D65" i="50"/>
  <c r="C65" i="50" s="1"/>
  <c r="C64" i="50"/>
  <c r="C63" i="50"/>
  <c r="D62" i="50"/>
  <c r="C62" i="50" s="1"/>
  <c r="C59" i="50"/>
  <c r="C58" i="50"/>
  <c r="C57" i="50"/>
  <c r="E56" i="50"/>
  <c r="E55" i="50" s="1"/>
  <c r="C54" i="50"/>
  <c r="C53" i="50"/>
  <c r="C52" i="50"/>
  <c r="D51" i="50"/>
  <c r="C51" i="50"/>
  <c r="C50" i="50"/>
  <c r="C49" i="50"/>
  <c r="D48" i="50"/>
  <c r="C48" i="50" s="1"/>
  <c r="C47" i="50"/>
  <c r="C46" i="50"/>
  <c r="C45" i="50"/>
  <c r="C44" i="50"/>
  <c r="C43" i="50"/>
  <c r="C42" i="50"/>
  <c r="C41" i="50"/>
  <c r="C40" i="50"/>
  <c r="C39" i="50"/>
  <c r="D38" i="50"/>
  <c r="C38" i="50" s="1"/>
  <c r="D37" i="50"/>
  <c r="C37" i="50" s="1"/>
  <c r="C36" i="50"/>
  <c r="C35" i="50"/>
  <c r="D34" i="50"/>
  <c r="C34" i="50"/>
  <c r="C33" i="50"/>
  <c r="D32" i="50"/>
  <c r="D29" i="50" s="1"/>
  <c r="C29" i="50" s="1"/>
  <c r="C32" i="50"/>
  <c r="C31" i="50"/>
  <c r="C30" i="50" s="1"/>
  <c r="D30" i="50"/>
  <c r="C28" i="50"/>
  <c r="D27" i="50"/>
  <c r="C27" i="50"/>
  <c r="C26" i="50"/>
  <c r="C25" i="50"/>
  <c r="D24" i="50"/>
  <c r="C24" i="50" s="1"/>
  <c r="D23" i="50"/>
  <c r="C23" i="50" s="1"/>
  <c r="C22" i="50"/>
  <c r="D21" i="50"/>
  <c r="C21" i="50"/>
  <c r="C19" i="50"/>
  <c r="C18" i="50"/>
  <c r="C17" i="50"/>
  <c r="C16" i="50"/>
  <c r="C15" i="50"/>
  <c r="D14" i="50"/>
  <c r="C14" i="50" s="1"/>
  <c r="D69" i="50" l="1"/>
  <c r="C69" i="50" s="1"/>
  <c r="C56" i="50"/>
  <c r="D61" i="50"/>
  <c r="C61" i="50" s="1"/>
  <c r="C80" i="50"/>
  <c r="F90" i="50"/>
  <c r="C96" i="50"/>
  <c r="D13" i="50"/>
  <c r="C13" i="50" s="1"/>
  <c r="E60" i="50"/>
  <c r="C84" i="50"/>
  <c r="E13" i="50"/>
  <c r="C55" i="50"/>
  <c r="D60" i="50"/>
  <c r="C60" i="50" s="1"/>
  <c r="C79" i="50"/>
  <c r="C74" i="50"/>
  <c r="F94" i="50" l="1"/>
  <c r="F122" i="50" s="1"/>
  <c r="E90" i="50"/>
  <c r="C90" i="50" s="1"/>
  <c r="C94" i="50" s="1"/>
  <c r="D94" i="50"/>
  <c r="D122" i="50" s="1"/>
  <c r="E94" i="50" l="1"/>
  <c r="E122" i="50" s="1"/>
  <c r="C122" i="50" s="1"/>
  <c r="F35" i="44"/>
  <c r="E35" i="44"/>
  <c r="D35" i="44"/>
  <c r="F34" i="44"/>
  <c r="E34" i="44"/>
  <c r="C34" i="44" s="1"/>
  <c r="D34" i="44"/>
  <c r="C31" i="44"/>
  <c r="D30" i="44"/>
  <c r="C30" i="44"/>
  <c r="F29" i="44"/>
  <c r="E29" i="44"/>
  <c r="D29" i="44"/>
  <c r="C29" i="44"/>
  <c r="C28" i="44"/>
  <c r="D27" i="44"/>
  <c r="C27" i="44" s="1"/>
  <c r="F26" i="44"/>
  <c r="E26" i="44"/>
  <c r="F25" i="44"/>
  <c r="E25" i="44"/>
  <c r="C22" i="44"/>
  <c r="C21" i="44"/>
  <c r="F20" i="44"/>
  <c r="E20" i="44"/>
  <c r="D20" i="44"/>
  <c r="F19" i="44"/>
  <c r="E19" i="44"/>
  <c r="D19" i="44"/>
  <c r="C19" i="44" s="1"/>
  <c r="C18" i="44"/>
  <c r="C17" i="44"/>
  <c r="F16" i="44"/>
  <c r="F15" i="44" s="1"/>
  <c r="F23" i="44" s="1"/>
  <c r="E16" i="44"/>
  <c r="E15" i="44" s="1"/>
  <c r="E23" i="44" s="1"/>
  <c r="D16" i="44"/>
  <c r="D15" i="44" s="1"/>
  <c r="C20" i="44" l="1"/>
  <c r="D26" i="44"/>
  <c r="F33" i="44"/>
  <c r="F32" i="44" s="1"/>
  <c r="F36" i="44" s="1"/>
  <c r="E33" i="44"/>
  <c r="E32" i="44" s="1"/>
  <c r="E36" i="44" s="1"/>
  <c r="C35" i="44"/>
  <c r="D33" i="44"/>
  <c r="D32" i="44" s="1"/>
  <c r="C16" i="44"/>
  <c r="C15" i="44"/>
  <c r="C23" i="44" s="1"/>
  <c r="D23" i="44"/>
  <c r="D25" i="44" l="1"/>
  <c r="C25" i="44" s="1"/>
  <c r="C26" i="44"/>
  <c r="I36" i="44"/>
  <c r="C32" i="44"/>
  <c r="C36" i="44" s="1"/>
  <c r="D36" i="44"/>
  <c r="C33" i="44"/>
</calcChain>
</file>

<file path=xl/sharedStrings.xml><?xml version="1.0" encoding="utf-8"?>
<sst xmlns="http://schemas.openxmlformats.org/spreadsheetml/2006/main" count="1268" uniqueCount="643">
  <si>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</si>
  <si>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</si>
  <si>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</si>
  <si>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</si>
  <si>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</si>
  <si>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</si>
  <si>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</si>
  <si>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</si>
  <si>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</si>
  <si>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</si>
  <si>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</si>
  <si>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</si>
  <si>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</si>
  <si>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</si>
  <si>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</si>
  <si>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</si>
  <si>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</si>
  <si>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</si>
  <si>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</si>
  <si>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</si>
  <si>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</si>
  <si>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</si>
  <si>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</si>
  <si>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</si>
  <si>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</si>
  <si>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</si>
  <si>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</si>
  <si>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</si>
  <si>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</si>
  <si>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</si>
  <si>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</si>
  <si>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</si>
  <si>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</si>
  <si>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</si>
  <si>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</si>
  <si>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</si>
  <si>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</si>
  <si>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</si>
  <si>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</si>
  <si>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</si>
  <si>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</si>
  <si>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</si>
  <si>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</si>
  <si>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</si>
  <si>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</si>
  <si>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</si>
  <si>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</si>
  <si>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</si>
  <si>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</si>
  <si>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</si>
  <si>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</si>
  <si>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</si>
  <si>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</si>
  <si>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</si>
  <si>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</si>
  <si>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</si>
  <si>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</si>
  <si>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</si>
  <si>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</si>
  <si>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</si>
  <si>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</si>
  <si>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</si>
  <si>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</si>
  <si>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</si>
  <si>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</si>
  <si>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</si>
  <si>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</si>
  <si>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</si>
  <si>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</si>
  <si>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</si>
  <si>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</si>
  <si>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</si>
  <si>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</si>
  <si>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</si>
  <si>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</si>
  <si>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</si>
  <si>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</si>
  <si>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</si>
  <si>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</si>
  <si>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</si>
  <si>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</si>
  <si>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</si>
  <si>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</si>
  <si>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</si>
  <si>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</si>
  <si>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</si>
  <si>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</si>
  <si>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</si>
  <si>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</si>
  <si>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</si>
  <si>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</si>
  <si>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</si>
  <si>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</si>
  <si>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</si>
  <si>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</si>
  <si>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</si>
  <si>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</si>
  <si>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</si>
  <si>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</si>
  <si>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</si>
  <si>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</si>
  <si>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</si>
  <si>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</si>
  <si>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</si>
  <si>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</si>
  <si>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</si>
  <si>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</si>
  <si>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</si>
  <si>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</si>
  <si>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</si>
  <si>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</si>
  <si>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</si>
  <si>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</si>
  <si>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</si>
  <si>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</si>
  <si>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</si>
  <si>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</si>
  <si>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</si>
  <si>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</si>
  <si>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</si>
  <si>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</si>
  <si>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</si>
  <si>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</si>
  <si>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</si>
  <si>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</si>
  <si>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</si>
  <si>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</si>
  <si>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</si>
  <si>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</si>
  <si>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</si>
  <si>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</si>
  <si>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3031</t>
  </si>
  <si>
    <t>0813031</t>
  </si>
  <si>
    <t>3033</t>
  </si>
  <si>
    <t>3032</t>
  </si>
  <si>
    <t>0813032</t>
  </si>
  <si>
    <t>0813033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</si>
  <si>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</si>
  <si>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</si>
  <si>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</si>
  <si>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</si>
  <si>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</si>
  <si>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</si>
  <si>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</si>
  <si>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</si>
  <si>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</si>
  <si>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</si>
  <si>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</si>
  <si>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</si>
  <si>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</si>
  <si>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</si>
  <si>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</si>
  <si>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</si>
  <si>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</si>
  <si>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</si>
  <si>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</si>
  <si>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</si>
  <si>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</si>
  <si>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</si>
  <si>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</si>
  <si>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</si>
  <si>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</si>
  <si>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</si>
  <si>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</si>
  <si>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</si>
  <si>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</si>
  <si>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</si>
  <si>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</si>
  <si>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</si>
  <si>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0611070</t>
  </si>
  <si>
    <t>Забезпечення діяльності інших закладів у сфері освіти</t>
  </si>
  <si>
    <t>Інші програми та заходи у сфері освіти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</si>
  <si>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</si>
  <si>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</si>
  <si>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</si>
  <si>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</si>
  <si>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</si>
  <si>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Розроблення схем планування та забудови територій (містобудівної документації)</t>
  </si>
  <si>
    <t>7350</t>
  </si>
  <si>
    <t>Інші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</si>
  <si>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</si>
  <si>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</si>
  <si>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</si>
  <si>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</si>
  <si>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</si>
  <si>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</si>
  <si>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</si>
  <si>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</si>
  <si>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</si>
  <si>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</si>
  <si>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6015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</si>
  <si>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</si>
  <si>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</si>
  <si>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</si>
  <si>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</si>
  <si>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</si>
  <si>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</si>
  <si>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</si>
  <si>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</si>
  <si>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</si>
  <si>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</si>
  <si>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</si>
  <si>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</si>
  <si>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</si>
  <si>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</si>
  <si>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</si>
  <si>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</si>
  <si>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</si>
  <si>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</si>
  <si>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</si>
  <si>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Рішення міської ради від  29.09.2017 №856</t>
  </si>
  <si>
    <t>7321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</si>
  <si>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</si>
  <si>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</si>
  <si>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Програма цільової фінансової підтримки Кузнецовського міського комунального підприємства на період 2017 - 2027 роки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</si>
  <si>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</si>
  <si>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</si>
  <si>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</si>
  <si>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</si>
  <si>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</si>
  <si>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</si>
  <si>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</si>
  <si>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</si>
  <si>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</si>
  <si>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</si>
  <si>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</si>
  <si>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</si>
  <si>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(код бюджету)</t>
  </si>
  <si>
    <t>Х</t>
  </si>
  <si>
    <t xml:space="preserve">(грн)   </t>
  </si>
  <si>
    <t xml:space="preserve">(грн)     </t>
  </si>
  <si>
    <t>Надання позашкільної освіти закладами позашкільної освіти, заходи із позашкільної роботи з дітьми</t>
  </si>
  <si>
    <t xml:space="preserve">Програма соціальної допомоги та підтримки мешканців Вараської міської територіальної громади на 2021-2023 роки </t>
  </si>
  <si>
    <t>Програма розвитку культури та туризму на 2021-2025 роки</t>
  </si>
  <si>
    <t>Рішення міської ради від 15.12.2020 №37</t>
  </si>
  <si>
    <t>Рішення міської ради від 15.12.2020 №34</t>
  </si>
  <si>
    <t>Багатопрофільна стаціонарна медична допомога населенню</t>
  </si>
  <si>
    <t>0731</t>
  </si>
  <si>
    <t>2010</t>
  </si>
  <si>
    <t>0217530</t>
  </si>
  <si>
    <t>7530</t>
  </si>
  <si>
    <t>Інші заходи у сфері зв'язку, телекомунікації та інформатики</t>
  </si>
  <si>
    <t>0460</t>
  </si>
  <si>
    <t>Рішення міської ради від 15.12.2020 №35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</si>
  <si>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</si>
  <si>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№29</t>
  </si>
  <si>
    <t>Рішення міської ради від 15.12.2020 №30</t>
  </si>
  <si>
    <t xml:space="preserve">Комплексна програма підтримки сім'ї, дітей та молоді Вараської міської територіальної громади на 2021-2025 роки </t>
  </si>
  <si>
    <t>Програма оздоровлення та відпочинку дітей Вараської міської територіальної громади на 2021-2025 роки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</si>
  <si>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</si>
  <si>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</si>
  <si>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</si>
  <si>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</si>
  <si>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</si>
  <si>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</si>
  <si>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</si>
  <si>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</si>
  <si>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</si>
  <si>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15.12.2020 №61</t>
  </si>
  <si>
    <t>Рішення міської ради від 03.04.2019 №1381</t>
  </si>
  <si>
    <t>Рішення міської ради від 15.12.2020 №39</t>
  </si>
  <si>
    <t>Комплексна програма "Розумна громада" на 2021-2024 роки</t>
  </si>
  <si>
    <t>Керівництво і управління у відповідній сфері у містах (місті Києві), селищах, селах,  територіальних громадах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</si>
  <si>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</si>
  <si>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3718710</t>
  </si>
  <si>
    <t>8710</t>
  </si>
  <si>
    <t>Резервний фонд місцевого бюджету</t>
  </si>
  <si>
    <t>1011080</t>
  </si>
  <si>
    <t>1080</t>
  </si>
  <si>
    <t>0611031</t>
  </si>
  <si>
    <t>1031</t>
  </si>
  <si>
    <t>0611021</t>
  </si>
  <si>
    <t>1021</t>
  </si>
  <si>
    <t>Керівництво і управління у відповідній сфері у містах (місті Києві), селищах, селах, територіальних громадах</t>
  </si>
  <si>
    <t>0611141</t>
  </si>
  <si>
    <t>0611142</t>
  </si>
  <si>
    <t>1141</t>
  </si>
  <si>
    <t>1142</t>
  </si>
  <si>
    <t>0611160</t>
  </si>
  <si>
    <t>1160</t>
  </si>
  <si>
    <t>Забезпечення діяльності центрів професійного розвитку педагогічних працівників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</si>
  <si>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</si>
  <si>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</si>
  <si>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</si>
  <si>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у тому числі  бюджет розвитку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</si>
  <si>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</si>
  <si>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</si>
  <si>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</si>
  <si>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</si>
  <si>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</si>
  <si>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</si>
  <si>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</si>
  <si>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</si>
  <si>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</si>
  <si>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</si>
  <si>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</si>
  <si>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</si>
  <si>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</si>
  <si>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</si>
  <si>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</si>
  <si>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</si>
  <si>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</si>
  <si>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</si>
  <si>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</si>
  <si>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</si>
  <si>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</si>
  <si>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</si>
  <si>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</si>
  <si>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</si>
  <si>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</si>
  <si>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1216014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</si>
  <si>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</si>
  <si>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</si>
  <si>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0218230</t>
  </si>
  <si>
    <t>8230</t>
  </si>
  <si>
    <t>Інші заходи громадського порядку та безпеки</t>
  </si>
  <si>
    <t>Міська програма "Безпечна громада" на 2019-2023 роки</t>
  </si>
  <si>
    <t>Департамент культури, туризму, молоді та спорту  виконавчого комітету Вараської міської ради</t>
  </si>
  <si>
    <t>Комплексна програма підтримки сім'ї, дітей та молоді Вараської міської територіальної громади на 2021-2025 роки</t>
  </si>
  <si>
    <t>Рішення міської ради від 15.12.2020 №41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</si>
  <si>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</si>
  <si>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</si>
  <si>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</si>
  <si>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</si>
  <si>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</si>
  <si>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Департамент соціального захисту та гідності  виконавчого комітету Вараської міської ради</t>
  </si>
  <si>
    <t>Компенсаційні виплати за пільговий проїзд окремих категорій громадян на залізничному транспорті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</si>
  <si>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</si>
  <si>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1218340</t>
  </si>
  <si>
    <t>1216011</t>
  </si>
  <si>
    <t>0218210</t>
  </si>
  <si>
    <t>8210</t>
  </si>
  <si>
    <t>0218240</t>
  </si>
  <si>
    <t>8240</t>
  </si>
  <si>
    <t>Муніципальні формування з охорони громадського порядку</t>
  </si>
  <si>
    <t>0380</t>
  </si>
  <si>
    <t>Заходи та роботи з мобілізаційної підготовки місцевого значення</t>
  </si>
  <si>
    <t>Заходи та роботи з територіальної оборони</t>
  </si>
  <si>
    <t>0218220</t>
  </si>
  <si>
    <t>8220</t>
  </si>
  <si>
    <t>Департамент соціального захисту та гідності виконавчого комітету Вараської міської ради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</si>
  <si>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</si>
  <si>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</si>
  <si>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</si>
  <si>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0812111</t>
  </si>
  <si>
    <t>0812010</t>
  </si>
  <si>
    <t>0812142</t>
  </si>
  <si>
    <t>0812144</t>
  </si>
  <si>
    <t>0812145</t>
  </si>
  <si>
    <t>0812152</t>
  </si>
  <si>
    <t>0813035</t>
  </si>
  <si>
    <t>3035</t>
  </si>
  <si>
    <t>0813121</t>
  </si>
  <si>
    <t>0813124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</si>
  <si>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</si>
  <si>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0813132</t>
  </si>
  <si>
    <t>0813133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</si>
  <si>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</si>
  <si>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</si>
  <si>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</si>
  <si>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</si>
  <si>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</si>
  <si>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</si>
  <si>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</si>
  <si>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</si>
  <si>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1216015</t>
  </si>
  <si>
    <t>1216016</t>
  </si>
  <si>
    <t>Забезпечення надійної та безперебійної експлуатації ліфтів</t>
  </si>
  <si>
    <t>1216030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</si>
  <si>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</si>
  <si>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</si>
  <si>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</si>
  <si>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>Рішення міської ради від 04.06.2021  №430</t>
  </si>
  <si>
    <t>Програма «Громадський бюджет Вараської міської територіальної громади на 2021 – 2025 роки</t>
  </si>
  <si>
    <t xml:space="preserve">Комплексна програма "Здоров'я" на 2022-2025 роки </t>
  </si>
  <si>
    <t>Рішення міської ради від 26.11.2021 №1100</t>
  </si>
  <si>
    <t>1013242</t>
  </si>
  <si>
    <t>Рішення міської ради від 15.12.2020  №33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</si>
  <si>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</si>
  <si>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</si>
  <si>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</si>
  <si>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</si>
  <si>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 xml:space="preserve">УСЬОГО 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</si>
  <si>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</si>
  <si>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</si>
  <si>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 xml:space="preserve">Утримання та забезпечення діяльності центрів соціальних служб </t>
  </si>
  <si>
    <t>1753200000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</si>
  <si>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</si>
  <si>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</si>
  <si>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0818240</t>
  </si>
  <si>
    <t>1218240</t>
  </si>
  <si>
    <t>0219770</t>
  </si>
  <si>
    <t>0219800</t>
  </si>
  <si>
    <t>9800</t>
  </si>
  <si>
    <t>9770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</si>
  <si>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</si>
  <si>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Інші субвенції з місцевого бюджету 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</si>
  <si>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Міський голова                                               Олександр МЕНЗУЛ</t>
    </r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</si>
  <si>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</si>
  <si>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</si>
  <si>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0611200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</si>
  <si>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</si>
  <si>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</si>
  <si>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</si>
  <si>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0819770</t>
  </si>
  <si>
    <t>1017640</t>
  </si>
  <si>
    <t>7640</t>
  </si>
  <si>
    <t>0470</t>
  </si>
  <si>
    <t>Заходи з енергозбереження</t>
  </si>
  <si>
    <t>1217390</t>
  </si>
  <si>
    <t>7390</t>
  </si>
  <si>
    <t>Розвиток мережі центрів надання адміністративних послуг</t>
  </si>
  <si>
    <t>Комплексна програма енергоефективності Вараської міської територіальної громади на 2021-2025 роки</t>
  </si>
  <si>
    <t>Рішення міської ради від 24.02.2021 №167</t>
  </si>
  <si>
    <t>1015049</t>
  </si>
  <si>
    <t>5049</t>
  </si>
  <si>
    <t>Виконання окремих заходів з реалізації соціального проекту "Активні парки - локації здорової України"</t>
  </si>
  <si>
    <t>Програма економічного і соціального розвитку Вараської міської  територіальної громади на 2023 рік</t>
  </si>
  <si>
    <t>Рішення міської ради від 21.12.2022 №1780-PP-VIII</t>
  </si>
  <si>
    <t>1216013</t>
  </si>
  <si>
    <t>6013</t>
  </si>
  <si>
    <t>Комплексна програма благоустрою та розвитку комунального господарства Вараської міської територіальної громади на 2021-2025 роки</t>
  </si>
  <si>
    <t>Забезпечення діяльності водопровідно-каналізаційного господарства</t>
  </si>
  <si>
    <t>0619770</t>
  </si>
  <si>
    <t>1018340</t>
  </si>
  <si>
    <t>Комплексна програма соціальної підтримки Захисників і Захисниць України та членів їх сімей на 2023 -2025 роки</t>
  </si>
  <si>
    <t>Рішення міської ради від 07.06.2023 №1937-РР-VIII</t>
  </si>
  <si>
    <t>1212010</t>
  </si>
  <si>
    <t>Рішення міської ради від 02.12.2022 №1714-РР-VIII</t>
  </si>
  <si>
    <t>1213124</t>
  </si>
  <si>
    <t>0217130</t>
  </si>
  <si>
    <t>7130</t>
  </si>
  <si>
    <t>Здійснення заходів із землеустрою</t>
  </si>
  <si>
    <t>0421</t>
  </si>
  <si>
    <t>1217322</t>
  </si>
  <si>
    <t>Будівництво  медичних установ та закладів</t>
  </si>
  <si>
    <t>732</t>
  </si>
  <si>
    <t>1217330</t>
  </si>
  <si>
    <t>7330</t>
  </si>
  <si>
    <t>Будівництво інших об'єктів комунальної власності</t>
  </si>
  <si>
    <t>1217640</t>
  </si>
  <si>
    <t xml:space="preserve">Програма розвитку земельних відносин Вараської міської  територіальної громади на 2022-2026 роки </t>
  </si>
  <si>
    <t>Рішення міської ради від 22.12.2021 №1179</t>
  </si>
  <si>
    <t>1. Показники міжбюджетних трансфертів з інших бюджетів</t>
  </si>
  <si>
    <t>(грн)</t>
  </si>
  <si>
    <t xml:space="preserve">                              I. Трансферти до загального фонду бюджету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</si>
  <si>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</si>
  <si>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</si>
  <si>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Державний бюджет України</t>
  </si>
  <si>
    <t>Субвенції з місцевих бюджетів іншим місцевим бюджетам</t>
  </si>
  <si>
    <t>Обласний бюджет Рівненської області</t>
  </si>
  <si>
    <t>х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</si>
  <si>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</si>
  <si>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</si>
  <si>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</si>
  <si>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</si>
  <si>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</si>
  <si>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</si>
  <si>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</si>
  <si>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>Районний бюджет Вараського району</t>
  </si>
  <si>
    <t>/гривень/</t>
  </si>
  <si>
    <t>0611271</t>
  </si>
  <si>
    <t>0611272</t>
  </si>
  <si>
    <t>1272</t>
  </si>
  <si>
    <t>1271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</si>
  <si>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</si>
  <si>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</si>
  <si>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</si>
  <si>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</si>
  <si>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Реалізація заходів за рахунок освітньої субвенції з державного бюджету місцевим бюджетам (за спеціальним фондом державного бюджету)</t>
  </si>
  <si>
    <t xml:space="preserve">                                         Додаток  1</t>
  </si>
  <si>
    <t>Код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</si>
  <si>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</si>
  <si>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</si>
  <si>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</si>
  <si>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</si>
  <si>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</si>
  <si>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</si>
  <si>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</si>
  <si>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</si>
  <si>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</si>
  <si>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</si>
  <si>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</si>
  <si>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</si>
  <si>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</si>
  <si>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</si>
  <si>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</si>
  <si>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</si>
  <si>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</si>
  <si>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</si>
  <si>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</si>
  <si>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</si>
  <si>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</si>
  <si>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</si>
  <si>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суб'єктами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</si>
  <si>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 та збори, що сплачуються (перераховуються) згідно з Податковим кодексом України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</si>
  <si>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</si>
  <si>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</si>
  <si>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</si>
  <si>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</si>
  <si>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</si>
  <si>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</si>
  <si>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</si>
  <si>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</si>
  <si>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</si>
  <si>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</si>
  <si>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</si>
  <si>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</si>
  <si>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</si>
  <si>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</si>
  <si>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</si>
  <si>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</si>
  <si>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</si>
  <si>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 xml:space="preserve">Інші податки та збори                                  </t>
  </si>
  <si>
    <t xml:space="preserve">Екологічний податок                                   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</si>
  <si>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</si>
  <si>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</si>
  <si>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</si>
  <si>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</si>
  <si>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</si>
  <si>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</si>
  <si>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</si>
  <si>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</si>
  <si>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</si>
  <si>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</si>
  <si>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</si>
  <si>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</si>
  <si>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</si>
  <si>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</si>
  <si>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</si>
  <si>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</si>
  <si>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</si>
  <si>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</si>
  <si>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</si>
  <si>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</si>
  <si>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</si>
  <si>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</si>
  <si>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</si>
  <si>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</si>
  <si>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</si>
  <si>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</si>
  <si>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</si>
  <si>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</si>
  <si>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</si>
  <si>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</si>
  <si>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</si>
  <si>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</si>
  <si>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</si>
  <si>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</si>
  <si>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</si>
  <si>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</si>
  <si>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</si>
  <si>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</si>
  <si>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Медична субвенція з державного бюджету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</si>
  <si>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</si>
  <si>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</si>
  <si>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</si>
  <si>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</si>
  <si>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</si>
  <si>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</si>
  <si>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</si>
  <si>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</si>
  <si>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Міжбюджетні трансферти на 2024 рік</t>
  </si>
  <si>
    <t>Фінансування                                                                                                                                     бюджету Вараської міської територіальної громади на 2024 рік</t>
  </si>
  <si>
    <t>Проведення місцевих виборів</t>
  </si>
  <si>
    <t>0191</t>
  </si>
  <si>
    <t>0210191</t>
  </si>
  <si>
    <t>1217693</t>
  </si>
  <si>
    <t>7693</t>
  </si>
  <si>
    <t>Інші заходи, пов'язані з економічною діяльністю</t>
  </si>
  <si>
    <t>Рішення міської ради від 09.09.2022 №1598-РР-VIII</t>
  </si>
  <si>
    <t>Рішення міської ради від 25.10.2023 №2103-РР-VIII</t>
  </si>
  <si>
    <t>Програма забезпечення ефективного управління майном, що належить до комунальної власності Вараської міської територіальної громади, на 2022-2024 роки</t>
  </si>
  <si>
    <t>Рішення міської ради від 26.11.2021 №1152</t>
  </si>
  <si>
    <t>Рішення міської ради від 25.10.2023 №2114-РР-VIII</t>
  </si>
  <si>
    <t xml:space="preserve">                         до рішення Вараської міської ради</t>
  </si>
  <si>
    <t>______________ 2023 року №________</t>
  </si>
  <si>
    <t xml:space="preserve"> Доходи бюджету Вараської міської територіальної громади на 2024 рік</t>
  </si>
  <si>
    <t>Найменування                                                                            згідно з  класифікацією доходів бюджету</t>
  </si>
  <si>
    <t>Рентна плата за спеціальне використання лісових ресурсів </t>
  </si>
  <si>
    <r>
      <t>Туристичний збір</t>
    </r>
    <r>
      <rPr>
        <sz val="20"/>
        <rFont val="Times New Roman"/>
        <family val="1"/>
        <charset val="204"/>
      </rPr>
      <t> </t>
    </r>
  </si>
  <si>
    <t>Плата за розміщення тимчасово вільних коштів місцевих бюджетів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</si>
  <si>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</si>
  <si>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</si>
  <si>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</si>
  <si>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</si>
  <si>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</si>
  <si>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</si>
  <si>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</si>
  <si>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</si>
  <si>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</si>
  <si>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</si>
  <si>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Міський голова                                    Олександр МЕНЗУЛ</t>
  </si>
  <si>
    <t xml:space="preserve">                                             до рішення Вараської міської ради</t>
  </si>
  <si>
    <t xml:space="preserve">                                            </t>
  </si>
  <si>
    <t xml:space="preserve">                             (код бюджету)</t>
  </si>
  <si>
    <t>Код Класифікації    доходу бюджету/Код бюджету</t>
  </si>
  <si>
    <t>Найменування трансферту/Найменування бюджету - надавача міжбюджетного трансферту</t>
  </si>
  <si>
    <t xml:space="preserve">                            II. Трансферти до спеціального фонду бюджету</t>
  </si>
  <si>
    <t>УСЬОГО за розділами I, II, у тому числі:</t>
  </si>
  <si>
    <t>17100000000</t>
  </si>
  <si>
    <t>17317200000</t>
  </si>
  <si>
    <t>Для виконання районної Програми підготовки територіальної оборони та місцевого населення до участі в русі національного спротиву в Вараському районі на 2022-2024 роки</t>
  </si>
  <si>
    <t>На організаційне, інформаційно-аналітичне та матеріально-технічне забезпечення діяльності районної ради</t>
  </si>
  <si>
    <t xml:space="preserve">Бюджет Полицької сільської територіальної громади </t>
  </si>
  <si>
    <t>Для забезпечення та зміцнення обороноздатності міста Вараш та Рівненської АЕС, підтримки сил НГУ, розміщення підрозділів особового складу, військових підрозділів та облаштування фортифікаційних споруд,  оплати комунальних послуг</t>
  </si>
  <si>
    <t xml:space="preserve">Бюджет Рафалівської селищної територіальної громади </t>
  </si>
  <si>
    <t xml:space="preserve">                                                          Додаток 4</t>
  </si>
  <si>
    <t xml:space="preserve">                              I. Трансферти із загального фонду бюджету</t>
  </si>
  <si>
    <t>Бюджет Полицької сільської територіальної громади</t>
  </si>
  <si>
    <t>На виконання заходів Програми мобілізаційної підготовки, мобілізації та оборонної роботи у Вараській міській територіальній громаді на 2022 – 2025 роки (для облаштування військового стрільбища на полігоні Полицької виправної колонії №76)</t>
  </si>
  <si>
    <t>1710000000</t>
  </si>
  <si>
    <t>На співфінансування обласного бюджету за надання соціальних послуг стаціонарного догляду мешканцям Вараської міської територіальної громади, які перебувають в інтернатних закладах Рівненської області</t>
  </si>
  <si>
    <t>1731720000</t>
  </si>
  <si>
    <t>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</si>
  <si>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 xml:space="preserve">Субвенція для військової частини А0998 Міністерства оборони України (24 ОМБр ім Короля Данила) на виконання заходів Програми мобілізаційної підготовки, мобілізації та оборонної роботи у Вараській міській територіальній громаді на 2022 – 2025 роки </t>
  </si>
  <si>
    <t xml:space="preserve">Субвенція для військової частини 3018 Національної гвардії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 </t>
  </si>
  <si>
    <t xml:space="preserve">Субвенція для військової частини А7032 Міністерства оборони України (104 бригада ТрО) на виконання заходів Програми мобілізаційної підготовки, мобілізації та оборонної роботи у Вараській міській територіальній громаді на 2022 – 2025 роки </t>
  </si>
  <si>
    <t xml:space="preserve">Субвенція для департаменту контррозвідки Служби Безпеки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 </t>
  </si>
  <si>
    <t>Субвенція УСБУ  в Рівненській області для потреб Вараського районного відділу УСБУ в Рівненській області для придбання паливо-мастильних матіріалів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</si>
  <si>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Рівненському обласному територіальному центру комплектування та соціальної підтримки (для потреб Вараського районного територіального центру комплектування та соціальної підтримки)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</si>
  <si>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ГУ Національної поліції України в Рівненській області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</si>
  <si>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державній установі "Полицька виправна колонія (№76)" на придбання предметів, матеріалів, обладнання та інвентарю</t>
  </si>
  <si>
    <t xml:space="preserve">                              II. Трансферти із спеціального фонду бюджету</t>
  </si>
  <si>
    <t>Співфінансування обласного бюджету для придбання двох шкільних автобусів для Вараської міської територіальної громади</t>
  </si>
  <si>
    <t>Субвенція для військової частини А4638 Міністерства оборони України (3-тя окрема штурмова бригада ЗСУ)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</si>
  <si>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 xml:space="preserve">                                           ____________2023 року №_______________</t>
  </si>
  <si>
    <t>Субвенція для військової частини 1141 Національної гвардії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</si>
  <si>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військової частини А4576 Міністерства оборони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</si>
  <si>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Вараського районного територіального центру комплектування та соціальної підтримки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</si>
  <si>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 xml:space="preserve">          Міський голова                                               Олександр МЕНЗУЛ</t>
  </si>
  <si>
    <t>Комплексна програма підтримки сім'ї, дітей та молоді Вараської міської територіальної громади на 2024-2026 роки</t>
  </si>
  <si>
    <t>Рішення міської ради від 25.10.2023 №2110-РР-VIII</t>
  </si>
  <si>
    <t xml:space="preserve">Програма підтримки Вараської територіальної виборчої комісії Вараського району Рівненської області поза виборчим процесом на 2022-2025 роки </t>
  </si>
  <si>
    <t>Програма харчування учнів закладів загальної середньої освіти Вараської міської територіальної громади на 2023-2025 роки</t>
  </si>
  <si>
    <t xml:space="preserve">Програма реалізації природоохоронних заходів на 2024-2026 роки </t>
  </si>
  <si>
    <t>Програма соціальної допомоги та підтримки мешканців на 2024-2026 роки</t>
  </si>
  <si>
    <t>Податок на доходи фізичних осіб у вигляді мінімального податкового зобов'язання, що підлягає сплаті фізичними особами</t>
  </si>
  <si>
    <t>власні</t>
  </si>
  <si>
    <t>природоох фонд</t>
  </si>
  <si>
    <t>наші кошти</t>
  </si>
  <si>
    <t>поточні</t>
  </si>
  <si>
    <t>природоох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</si>
</sst>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16"/>
      <color indexed="8"/>
      <name val="Times New Roman"/>
      <family val="1"/>
      <charset val="204"/>
    </font>
    <font>
      <sz val="16"/>
      <name val="Arial Cyr"/>
      <charset val="204"/>
    </font>
    <font>
      <b/>
      <sz val="14"/>
      <name val="Arial Cyr"/>
      <charset val="204"/>
    </font>
    <font>
      <i/>
      <sz val="14"/>
      <name val="Times New Roman"/>
      <family val="1"/>
      <charset val="204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b/>
      <sz val="10"/>
      <name val="Helv"/>
      <charset val="204"/>
    </font>
    <font>
      <b/>
      <sz val="12"/>
      <color rgb="FFFF0000"/>
      <name val="Times New Roman CYR"/>
      <family val="1"/>
      <charset val="204"/>
    </font>
    <font>
      <b/>
      <sz val="14"/>
      <name val="Times New Roman Cyr"/>
      <charset val="204"/>
    </font>
    <font>
      <sz val="14"/>
      <color rgb="FFFF0000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1"/>
      <name val="Arial Cyr"/>
      <charset val="204"/>
    </font>
    <font>
      <b/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b/>
      <i/>
      <sz val="12"/>
      <name val="Times New Roman CYR"/>
      <family val="1"/>
      <charset val="204"/>
    </font>
    <font>
      <i/>
      <sz val="10"/>
      <name val="Arial Cyr"/>
      <charset val="204"/>
    </font>
    <font>
      <u/>
      <sz val="12"/>
      <name val="Times New Roman"/>
      <family val="1"/>
      <charset val="204"/>
    </font>
    <font>
      <sz val="10"/>
      <name val="Times New Roman CYR"/>
      <charset val="204"/>
    </font>
    <font>
      <sz val="7"/>
      <name val="Times New Roman"/>
      <family val="1"/>
      <charset val="204"/>
    </font>
    <font>
      <sz val="12"/>
      <color rgb="FFFF0000"/>
      <name val="Arial Cyr"/>
      <charset val="204"/>
    </font>
    <font>
      <sz val="11"/>
      <name val="Arial Cyr"/>
      <charset val="204"/>
    </font>
    <font>
      <sz val="14"/>
      <name val="Helv"/>
      <charset val="204"/>
    </font>
    <font>
      <u/>
      <sz val="16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 CYR"/>
      <charset val="204"/>
    </font>
    <font>
      <sz val="12"/>
      <color rgb="FFFF0000"/>
      <name val="Helv"/>
      <charset val="204"/>
    </font>
    <font>
      <b/>
      <sz val="13"/>
      <name val="Times New Roman Cyr"/>
      <charset val="204"/>
    </font>
    <font>
      <sz val="14"/>
      <color rgb="FFFF0000"/>
      <name val="Arial Cyr"/>
      <charset val="204"/>
    </font>
    <font>
      <i/>
      <sz val="14"/>
      <color rgb="FFFF0000"/>
      <name val="Times New Roman"/>
      <family val="1"/>
      <charset val="204"/>
    </font>
    <font>
      <b/>
      <sz val="14"/>
      <color rgb="FFFF0000"/>
      <name val="Times New Roman Cyr"/>
      <family val="1"/>
      <charset val="204"/>
    </font>
    <font>
      <i/>
      <sz val="12"/>
      <color rgb="FFFF0000"/>
      <name val="Helv"/>
      <charset val="204"/>
    </font>
    <font>
      <b/>
      <sz val="14"/>
      <color rgb="FFFF0000"/>
      <name val="Times New Roman Cyr"/>
      <charset val="204"/>
    </font>
    <font>
      <u/>
      <sz val="14"/>
      <name val="Times New Roman"/>
      <family val="1"/>
      <charset val="204"/>
    </font>
    <font>
      <u/>
      <sz val="14"/>
      <name val="Arial Cyr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Arial Cyr"/>
      <charset val="204"/>
    </font>
    <font>
      <sz val="10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rgb="FFC00000"/>
      <name val="Helv"/>
      <charset val="204"/>
    </font>
    <font>
      <sz val="2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 Cyr"/>
      <charset val="204"/>
    </font>
    <font>
      <i/>
      <sz val="12"/>
      <name val="Helv"/>
      <charset val="204"/>
    </font>
    <font>
      <sz val="11"/>
      <color rgb="FFFF0000"/>
      <name val="Arial Cyr"/>
      <charset val="204"/>
    </font>
    <font>
      <sz val="12"/>
      <name val="Helv"/>
      <charset val="204"/>
    </font>
    <font>
      <u/>
      <sz val="1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Arial Cyr"/>
      <charset val="204"/>
    </font>
    <font>
      <sz val="22"/>
      <name val="Arial Cyr"/>
      <charset val="204"/>
    </font>
    <font>
      <sz val="22"/>
      <color rgb="FFFF0000"/>
      <name val="Arial Cyr"/>
      <charset val="204"/>
    </font>
    <font>
      <b/>
      <sz val="24"/>
      <name val="Times New Roman"/>
      <family val="1"/>
      <charset val="204"/>
    </font>
    <font>
      <sz val="3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3.5"/>
      <color rgb="FFFF0000"/>
      <name val="Times New Roman"/>
      <family val="1"/>
      <charset val="204"/>
    </font>
    <font>
      <sz val="13.5"/>
      <color rgb="FFFF0000"/>
      <name val="Arial Cyr"/>
      <charset val="204"/>
    </font>
    <font>
      <sz val="15"/>
      <name val="Arial Cyr"/>
      <charset val="204"/>
    </font>
    <font>
      <i/>
      <sz val="14"/>
      <name val="Arial Cyr"/>
      <charset val="204"/>
    </font>
    <font>
      <i/>
      <sz val="13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5"/>
      <name val="Arial Cyr"/>
      <charset val="204"/>
    </font>
    <font>
      <sz val="15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i/>
      <sz val="13"/>
      <color rgb="FFFF0000"/>
      <name val="Times New Roman"/>
      <family val="1"/>
      <charset val="204"/>
    </font>
    <font>
      <b/>
      <sz val="14"/>
      <name val="Helv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</borders>
  <cellStyleXfs count="2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/>
    <xf numFmtId="0" fontId="48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3" fillId="0" borderId="0"/>
    <xf numFmtId="0" fontId="2" fillId="0" borderId="0"/>
    <xf numFmtId="0" fontId="2" fillId="0" borderId="0"/>
    <xf numFmtId="0" fontId="21" fillId="0" borderId="0"/>
  </cellStyleXfs>
  <cellXfs count="763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10" fillId="0" borderId="0" xfId="0" applyFont="1"/>
    <xf numFmtId="0" fontId="10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13" fillId="0" borderId="0" xfId="0" applyFont="1"/>
    <xf numFmtId="49" fontId="17" fillId="0" borderId="1" xfId="0" applyNumberFormat="1" applyFont="1" applyFill="1" applyBorder="1" applyAlignment="1">
      <alignment horizontal="center" wrapText="1"/>
    </xf>
    <xf numFmtId="0" fontId="27" fillId="0" borderId="0" xfId="3" applyFont="1" applyFill="1" applyBorder="1" applyAlignment="1" applyProtection="1">
      <alignment vertical="center" wrapText="1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12" fillId="0" borderId="0" xfId="0" applyFont="1"/>
    <xf numFmtId="0" fontId="36" fillId="0" borderId="0" xfId="0" applyFont="1"/>
    <xf numFmtId="3" fontId="15" fillId="0" borderId="1" xfId="0" applyNumberFormat="1" applyFont="1" applyBorder="1" applyAlignment="1">
      <alignment horizontal="center"/>
    </xf>
    <xf numFmtId="0" fontId="0" fillId="0" borderId="0" xfId="0" applyFont="1"/>
    <xf numFmtId="3" fontId="4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3" fontId="1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0" fontId="15" fillId="0" borderId="0" xfId="0" applyFont="1"/>
    <xf numFmtId="0" fontId="44" fillId="0" borderId="0" xfId="0" applyFont="1"/>
    <xf numFmtId="49" fontId="17" fillId="0" borderId="1" xfId="0" applyNumberFormat="1" applyFont="1" applyBorder="1" applyAlignment="1">
      <alignment horizontal="center" wrapText="1"/>
    </xf>
    <xf numFmtId="0" fontId="45" fillId="0" borderId="0" xfId="0" applyFont="1"/>
    <xf numFmtId="3" fontId="38" fillId="0" borderId="0" xfId="0" applyNumberFormat="1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49" fontId="15" fillId="0" borderId="1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0" fontId="11" fillId="0" borderId="0" xfId="0" applyFont="1"/>
    <xf numFmtId="0" fontId="47" fillId="0" borderId="1" xfId="0" applyFont="1" applyBorder="1" applyAlignment="1">
      <alignment wrapText="1"/>
    </xf>
    <xf numFmtId="49" fontId="15" fillId="0" borderId="1" xfId="0" applyNumberFormat="1" applyFont="1" applyFill="1" applyBorder="1" applyAlignment="1">
      <alignment horizontal="center" wrapText="1"/>
    </xf>
    <xf numFmtId="3" fontId="47" fillId="0" borderId="1" xfId="0" applyNumberFormat="1" applyFont="1" applyBorder="1" applyAlignment="1">
      <alignment horizontal="center"/>
    </xf>
    <xf numFmtId="49" fontId="47" fillId="0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0" fontId="51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52" fillId="0" borderId="0" xfId="0" applyFont="1"/>
    <xf numFmtId="0" fontId="52" fillId="0" borderId="0" xfId="0" applyFont="1" applyFill="1"/>
    <xf numFmtId="0" fontId="11" fillId="0" borderId="0" xfId="0" applyFont="1" applyBorder="1"/>
    <xf numFmtId="49" fontId="15" fillId="0" borderId="1" xfId="0" applyNumberFormat="1" applyFont="1" applyFill="1" applyBorder="1" applyAlignment="1">
      <alignment horizontal="left" wrapText="1"/>
    </xf>
    <xf numFmtId="0" fontId="46" fillId="0" borderId="0" xfId="0" applyFont="1"/>
    <xf numFmtId="3" fontId="47" fillId="0" borderId="1" xfId="0" applyNumberFormat="1" applyFont="1" applyBorder="1" applyAlignment="1">
      <alignment horizontal="center" wrapText="1"/>
    </xf>
    <xf numFmtId="0" fontId="47" fillId="0" borderId="1" xfId="0" applyFont="1" applyFill="1" applyBorder="1" applyAlignment="1">
      <alignment wrapText="1"/>
    </xf>
    <xf numFmtId="49" fontId="16" fillId="5" borderId="1" xfId="0" applyNumberFormat="1" applyFont="1" applyFill="1" applyBorder="1" applyAlignment="1">
      <alignment horizontal="center" wrapText="1"/>
    </xf>
    <xf numFmtId="3" fontId="19" fillId="5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wrapText="1"/>
    </xf>
    <xf numFmtId="0" fontId="47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49" fontId="29" fillId="0" borderId="0" xfId="0" applyNumberFormat="1" applyFont="1" applyAlignment="1">
      <alignment horizontal="center" vertical="center"/>
    </xf>
    <xf numFmtId="49" fontId="46" fillId="0" borderId="0" xfId="0" applyNumberFormat="1" applyFont="1" applyAlignment="1" applyProtection="1">
      <alignment vertical="top" wrapText="1"/>
      <protection locked="0"/>
    </xf>
    <xf numFmtId="3" fontId="9" fillId="0" borderId="0" xfId="0" applyNumberFormat="1" applyFont="1" applyAlignment="1" applyProtection="1">
      <alignment horizontal="center" vertical="top"/>
      <protection locked="0"/>
    </xf>
    <xf numFmtId="49" fontId="43" fillId="0" borderId="1" xfId="0" applyNumberFormat="1" applyFont="1" applyFill="1" applyBorder="1" applyAlignment="1">
      <alignment horizontal="left" wrapText="1"/>
    </xf>
    <xf numFmtId="49" fontId="43" fillId="0" borderId="1" xfId="0" applyNumberFormat="1" applyFont="1" applyBorder="1" applyAlignment="1">
      <alignment horizontal="left" wrapText="1"/>
    </xf>
    <xf numFmtId="3" fontId="19" fillId="5" borderId="1" xfId="0" applyNumberFormat="1" applyFont="1" applyFill="1" applyBorder="1" applyAlignment="1">
      <alignment horizontal="center" wrapText="1"/>
    </xf>
    <xf numFmtId="49" fontId="53" fillId="5" borderId="1" xfId="0" applyNumberFormat="1" applyFont="1" applyFill="1" applyBorder="1" applyAlignment="1" applyProtection="1">
      <alignment horizontal="left" wrapText="1"/>
      <protection locked="0"/>
    </xf>
    <xf numFmtId="0" fontId="10" fillId="0" borderId="0" xfId="0" applyFont="1" applyFill="1"/>
    <xf numFmtId="0" fontId="11" fillId="0" borderId="0" xfId="0" applyFont="1" applyFill="1"/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/>
    <xf numFmtId="0" fontId="46" fillId="0" borderId="1" xfId="0" applyFont="1" applyBorder="1"/>
    <xf numFmtId="49" fontId="17" fillId="0" borderId="1" xfId="0" applyNumberFormat="1" applyFont="1" applyFill="1" applyBorder="1" applyAlignment="1" applyProtection="1">
      <alignment horizontal="left" wrapText="1"/>
      <protection locked="0"/>
    </xf>
    <xf numFmtId="49" fontId="17" fillId="0" borderId="6" xfId="0" applyNumberFormat="1" applyFont="1" applyFill="1" applyBorder="1" applyAlignment="1">
      <alignment horizontal="center" wrapText="1"/>
    </xf>
    <xf numFmtId="49" fontId="15" fillId="0" borderId="4" xfId="0" applyNumberFormat="1" applyFont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0" fontId="13" fillId="0" borderId="0" xfId="0" applyFont="1" applyAlignment="1">
      <alignment horizontal="center"/>
    </xf>
    <xf numFmtId="0" fontId="47" fillId="0" borderId="1" xfId="0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55" fillId="0" borderId="0" xfId="0" applyFont="1"/>
    <xf numFmtId="0" fontId="55" fillId="0" borderId="0" xfId="0" applyFont="1" applyFill="1"/>
    <xf numFmtId="0" fontId="55" fillId="0" borderId="0" xfId="0" applyFont="1" applyFill="1" applyAlignment="1">
      <alignment horizontal="center"/>
    </xf>
    <xf numFmtId="0" fontId="56" fillId="0" borderId="0" xfId="0" applyFont="1"/>
    <xf numFmtId="0" fontId="61" fillId="0" borderId="0" xfId="0" applyFont="1"/>
    <xf numFmtId="0" fontId="61" fillId="0" borderId="0" xfId="0" applyFont="1" applyFill="1"/>
    <xf numFmtId="0" fontId="62" fillId="0" borderId="0" xfId="0" applyFont="1"/>
    <xf numFmtId="0" fontId="6" fillId="0" borderId="0" xfId="0" applyFont="1" applyBorder="1" applyAlignment="1">
      <alignment horizontal="right"/>
    </xf>
    <xf numFmtId="49" fontId="6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5" fillId="0" borderId="0" xfId="0" applyFont="1"/>
    <xf numFmtId="0" fontId="49" fillId="0" borderId="0" xfId="0" applyFont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45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66" fillId="0" borderId="0" xfId="0" applyFont="1"/>
    <xf numFmtId="0" fontId="46" fillId="0" borderId="0" xfId="0" applyFont="1" applyBorder="1"/>
    <xf numFmtId="0" fontId="1" fillId="0" borderId="0" xfId="0" applyFont="1"/>
    <xf numFmtId="49" fontId="29" fillId="0" borderId="9" xfId="26" applyNumberFormat="1" applyFont="1" applyFill="1" applyBorder="1" applyAlignment="1">
      <alignment horizontal="center" wrapText="1"/>
    </xf>
    <xf numFmtId="1" fontId="2" fillId="0" borderId="0" xfId="26" applyNumberFormat="1" applyFont="1" applyFill="1" applyBorder="1" applyAlignment="1">
      <alignment horizontal="center" vertical="top" wrapText="1"/>
    </xf>
    <xf numFmtId="49" fontId="54" fillId="0" borderId="1" xfId="0" applyNumberFormat="1" applyFont="1" applyFill="1" applyBorder="1" applyAlignment="1">
      <alignment horizontal="center" wrapText="1"/>
    </xf>
    <xf numFmtId="4" fontId="47" fillId="0" borderId="1" xfId="0" applyNumberFormat="1" applyFont="1" applyBorder="1" applyAlignment="1">
      <alignment horizontal="center"/>
    </xf>
    <xf numFmtId="49" fontId="47" fillId="0" borderId="1" xfId="0" applyNumberFormat="1" applyFont="1" applyBorder="1" applyAlignment="1">
      <alignment horizontal="center" wrapText="1"/>
    </xf>
    <xf numFmtId="49" fontId="54" fillId="0" borderId="1" xfId="0" applyNumberFormat="1" applyFont="1" applyBorder="1" applyAlignment="1">
      <alignment horizontal="center" wrapText="1"/>
    </xf>
    <xf numFmtId="0" fontId="47" fillId="0" borderId="0" xfId="0" applyFont="1" applyFill="1"/>
    <xf numFmtId="49" fontId="59" fillId="0" borderId="1" xfId="0" applyNumberFormat="1" applyFont="1" applyBorder="1" applyAlignment="1" applyProtection="1">
      <alignment horizontal="left" wrapText="1"/>
      <protection locked="0"/>
    </xf>
    <xf numFmtId="3" fontId="47" fillId="0" borderId="1" xfId="0" applyNumberFormat="1" applyFont="1" applyFill="1" applyBorder="1" applyAlignment="1">
      <alignment horizontal="center"/>
    </xf>
    <xf numFmtId="0" fontId="59" fillId="0" borderId="0" xfId="0" applyFont="1"/>
    <xf numFmtId="0" fontId="10" fillId="0" borderId="3" xfId="0" applyFont="1" applyBorder="1"/>
    <xf numFmtId="0" fontId="10" fillId="0" borderId="1" xfId="0" applyFont="1" applyBorder="1"/>
    <xf numFmtId="0" fontId="67" fillId="0" borderId="0" xfId="0" applyFont="1" applyFill="1"/>
    <xf numFmtId="0" fontId="67" fillId="6" borderId="0" xfId="0" applyFont="1" applyFill="1"/>
    <xf numFmtId="3" fontId="49" fillId="0" borderId="0" xfId="0" applyNumberFormat="1" applyFont="1" applyAlignment="1">
      <alignment horizontal="center"/>
    </xf>
    <xf numFmtId="3" fontId="58" fillId="0" borderId="1" xfId="0" applyNumberFormat="1" applyFont="1" applyFill="1" applyBorder="1" applyAlignment="1">
      <alignment horizontal="center"/>
    </xf>
    <xf numFmtId="49" fontId="16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3" fontId="58" fillId="0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Border="1" applyAlignment="1" applyProtection="1">
      <alignment horizontal="left" wrapText="1"/>
      <protection locked="0"/>
    </xf>
    <xf numFmtId="49" fontId="12" fillId="0" borderId="6" xfId="0" applyNumberFormat="1" applyFont="1" applyFill="1" applyBorder="1" applyAlignment="1">
      <alignment horizontal="center" wrapText="1"/>
    </xf>
    <xf numFmtId="0" fontId="68" fillId="0" borderId="0" xfId="0" applyFont="1"/>
    <xf numFmtId="49" fontId="16" fillId="5" borderId="1" xfId="0" applyNumberFormat="1" applyFont="1" applyFill="1" applyBorder="1" applyAlignment="1" applyProtection="1">
      <alignment horizontal="left" wrapText="1"/>
      <protection locked="0"/>
    </xf>
    <xf numFmtId="49" fontId="15" fillId="0" borderId="3" xfId="0" applyNumberFormat="1" applyFont="1" applyBorder="1" applyAlignment="1">
      <alignment horizontal="center"/>
    </xf>
    <xf numFmtId="49" fontId="17" fillId="0" borderId="3" xfId="0" applyNumberFormat="1" applyFont="1" applyBorder="1" applyAlignment="1">
      <alignment horizontal="center" wrapText="1"/>
    </xf>
    <xf numFmtId="49" fontId="17" fillId="0" borderId="4" xfId="0" applyNumberFormat="1" applyFont="1" applyFill="1" applyBorder="1" applyAlignment="1">
      <alignment horizontal="center" wrapText="1"/>
    </xf>
    <xf numFmtId="49" fontId="17" fillId="0" borderId="8" xfId="0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0" fontId="10" fillId="0" borderId="0" xfId="0" applyFont="1" applyBorder="1" applyAlignment="1"/>
    <xf numFmtId="49" fontId="16" fillId="5" borderId="1" xfId="1" applyNumberFormat="1" applyFont="1" applyFill="1" applyBorder="1" applyAlignment="1" applyProtection="1">
      <alignment horizontal="left" wrapText="1"/>
      <protection locked="0"/>
    </xf>
    <xf numFmtId="3" fontId="53" fillId="5" borderId="1" xfId="0" applyNumberFormat="1" applyFont="1" applyFill="1" applyBorder="1" applyAlignment="1">
      <alignment horizontal="center" wrapText="1"/>
    </xf>
    <xf numFmtId="3" fontId="16" fillId="5" borderId="1" xfId="0" applyNumberFormat="1" applyFont="1" applyFill="1" applyBorder="1" applyAlignment="1">
      <alignment horizontal="center" wrapText="1"/>
    </xf>
    <xf numFmtId="3" fontId="43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3" fontId="17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center" wrapText="1"/>
    </xf>
    <xf numFmtId="49" fontId="43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 applyProtection="1">
      <alignment horizontal="center" wrapText="1"/>
      <protection locked="0"/>
    </xf>
    <xf numFmtId="3" fontId="47" fillId="0" borderId="1" xfId="0" applyNumberFormat="1" applyFont="1" applyFill="1" applyBorder="1" applyAlignment="1">
      <alignment horizontal="center" wrapText="1"/>
    </xf>
    <xf numFmtId="3" fontId="59" fillId="0" borderId="1" xfId="0" applyNumberFormat="1" applyFont="1" applyFill="1" applyBorder="1" applyAlignment="1">
      <alignment horizontal="center" wrapText="1"/>
    </xf>
    <xf numFmtId="3" fontId="70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3" fontId="42" fillId="0" borderId="1" xfId="0" applyNumberFormat="1" applyFont="1" applyBorder="1" applyAlignment="1">
      <alignment horizontal="center" wrapText="1"/>
    </xf>
    <xf numFmtId="3" fontId="71" fillId="0" borderId="1" xfId="0" applyNumberFormat="1" applyFont="1" applyBorder="1" applyAlignment="1">
      <alignment horizontal="center" wrapText="1"/>
    </xf>
    <xf numFmtId="3" fontId="71" fillId="0" borderId="1" xfId="0" applyNumberFormat="1" applyFont="1" applyFill="1" applyBorder="1" applyAlignment="1">
      <alignment horizontal="center" wrapText="1"/>
    </xf>
    <xf numFmtId="3" fontId="33" fillId="0" borderId="1" xfId="0" applyNumberFormat="1" applyFont="1" applyBorder="1" applyAlignment="1">
      <alignment horizontal="center" wrapText="1"/>
    </xf>
    <xf numFmtId="49" fontId="70" fillId="0" borderId="1" xfId="0" applyNumberFormat="1" applyFont="1" applyFill="1" applyBorder="1" applyAlignment="1">
      <alignment horizontal="center" wrapText="1"/>
    </xf>
    <xf numFmtId="49" fontId="70" fillId="0" borderId="6" xfId="0" applyNumberFormat="1" applyFont="1" applyFill="1" applyBorder="1" applyAlignment="1">
      <alignment horizontal="center" wrapText="1"/>
    </xf>
    <xf numFmtId="49" fontId="71" fillId="0" borderId="1" xfId="0" applyNumberFormat="1" applyFont="1" applyFill="1" applyBorder="1" applyAlignment="1" applyProtection="1">
      <alignment horizontal="left" wrapText="1"/>
      <protection locked="0"/>
    </xf>
    <xf numFmtId="3" fontId="42" fillId="0" borderId="1" xfId="0" applyNumberFormat="1" applyFont="1" applyFill="1" applyBorder="1" applyAlignment="1">
      <alignment horizontal="center" wrapText="1"/>
    </xf>
    <xf numFmtId="3" fontId="72" fillId="0" borderId="1" xfId="0" applyNumberFormat="1" applyFont="1" applyBorder="1" applyAlignment="1">
      <alignment horizontal="center" wrapText="1"/>
    </xf>
    <xf numFmtId="3" fontId="33" fillId="5" borderId="1" xfId="0" applyNumberFormat="1" applyFont="1" applyFill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3" fontId="17" fillId="0" borderId="3" xfId="0" applyNumberFormat="1" applyFont="1" applyFill="1" applyBorder="1" applyAlignment="1">
      <alignment horizontal="center" wrapText="1"/>
    </xf>
    <xf numFmtId="3" fontId="12" fillId="0" borderId="3" xfId="0" applyNumberFormat="1" applyFont="1" applyBorder="1" applyAlignment="1">
      <alignment horizontal="center" wrapText="1"/>
    </xf>
    <xf numFmtId="49" fontId="71" fillId="0" borderId="1" xfId="0" applyNumberFormat="1" applyFont="1" applyFill="1" applyBorder="1" applyAlignment="1">
      <alignment horizontal="left" wrapText="1"/>
    </xf>
    <xf numFmtId="3" fontId="73" fillId="0" borderId="1" xfId="0" applyNumberFormat="1" applyFont="1" applyFill="1" applyBorder="1" applyAlignment="1">
      <alignment horizontal="center" wrapText="1"/>
    </xf>
    <xf numFmtId="3" fontId="17" fillId="0" borderId="4" xfId="0" applyNumberFormat="1" applyFont="1" applyFill="1" applyBorder="1" applyAlignment="1">
      <alignment horizontal="center" wrapText="1"/>
    </xf>
    <xf numFmtId="3" fontId="43" fillId="0" borderId="4" xfId="0" applyNumberFormat="1" applyFont="1" applyFill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justify" wrapText="1"/>
    </xf>
    <xf numFmtId="3" fontId="12" fillId="0" borderId="1" xfId="0" applyNumberFormat="1" applyFont="1" applyFill="1" applyBorder="1" applyAlignment="1" applyProtection="1">
      <alignment horizontal="center" wrapText="1"/>
      <protection locked="0"/>
    </xf>
    <xf numFmtId="3" fontId="59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vertical="top" wrapText="1"/>
    </xf>
    <xf numFmtId="3" fontId="12" fillId="0" borderId="3" xfId="0" applyNumberFormat="1" applyFont="1" applyFill="1" applyBorder="1" applyAlignment="1">
      <alignment horizontal="center" wrapText="1"/>
    </xf>
    <xf numFmtId="49" fontId="17" fillId="0" borderId="4" xfId="0" applyNumberFormat="1" applyFont="1" applyBorder="1" applyAlignment="1">
      <alignment horizontal="center" wrapText="1"/>
    </xf>
    <xf numFmtId="49" fontId="53" fillId="2" borderId="1" xfId="0" applyNumberFormat="1" applyFont="1" applyFill="1" applyBorder="1" applyAlignment="1" applyProtection="1">
      <alignment horizontal="center" wrapText="1"/>
      <protection locked="0"/>
    </xf>
    <xf numFmtId="49" fontId="53" fillId="2" borderId="1" xfId="1" applyNumberFormat="1" applyFont="1" applyFill="1" applyBorder="1" applyAlignment="1" applyProtection="1">
      <alignment horizontal="center" wrapText="1"/>
      <protection locked="0"/>
    </xf>
    <xf numFmtId="49" fontId="43" fillId="0" borderId="1" xfId="0" applyNumberFormat="1" applyFont="1" applyBorder="1" applyAlignment="1">
      <alignment horizontal="center" wrapText="1"/>
    </xf>
    <xf numFmtId="1" fontId="2" fillId="0" borderId="0" xfId="26" applyNumberFormat="1" applyFont="1" applyFill="1" applyBorder="1" applyAlignment="1">
      <alignment vertical="top" wrapText="1"/>
    </xf>
    <xf numFmtId="49" fontId="2" fillId="0" borderId="0" xfId="26" applyNumberFormat="1" applyFont="1" applyFill="1" applyBorder="1" applyAlignment="1">
      <alignment vertical="top" wrapText="1"/>
    </xf>
    <xf numFmtId="0" fontId="20" fillId="0" borderId="0" xfId="26" applyFont="1" applyAlignment="1"/>
    <xf numFmtId="0" fontId="21" fillId="0" borderId="0" xfId="26" applyFont="1" applyFill="1" applyBorder="1"/>
    <xf numFmtId="0" fontId="15" fillId="0" borderId="0" xfId="26" applyFont="1" applyAlignment="1">
      <alignment horizontal="right"/>
    </xf>
    <xf numFmtId="1" fontId="2" fillId="0" borderId="0" xfId="26" applyNumberFormat="1" applyFont="1" applyFill="1" applyBorder="1" applyAlignment="1">
      <alignment horizontal="right" vertical="top" wrapText="1"/>
    </xf>
    <xf numFmtId="49" fontId="63" fillId="0" borderId="0" xfId="26" applyNumberFormat="1" applyFont="1" applyFill="1" applyBorder="1" applyAlignment="1">
      <alignment wrapText="1"/>
    </xf>
    <xf numFmtId="0" fontId="8" fillId="0" borderId="0" xfId="26" applyFont="1" applyFill="1" applyBorder="1"/>
    <xf numFmtId="0" fontId="14" fillId="0" borderId="0" xfId="26" applyFont="1" applyFill="1" applyBorder="1" applyAlignment="1">
      <alignment horizontal="right"/>
    </xf>
    <xf numFmtId="0" fontId="24" fillId="0" borderId="1" xfId="26" applyFont="1" applyFill="1" applyBorder="1" applyAlignment="1">
      <alignment horizontal="center" vertical="center"/>
    </xf>
    <xf numFmtId="0" fontId="24" fillId="0" borderId="1" xfId="26" applyFont="1" applyFill="1" applyBorder="1" applyAlignment="1">
      <alignment horizontal="center" vertical="center" wrapText="1"/>
    </xf>
    <xf numFmtId="49" fontId="2" fillId="0" borderId="1" xfId="26" applyNumberFormat="1" applyFont="1" applyFill="1" applyBorder="1" applyAlignment="1">
      <alignment horizontal="center" vertical="top" wrapText="1"/>
    </xf>
    <xf numFmtId="0" fontId="2" fillId="0" borderId="1" xfId="26" applyFont="1" applyFill="1" applyBorder="1" applyAlignment="1">
      <alignment horizontal="center" vertical="center" wrapText="1"/>
    </xf>
    <xf numFmtId="0" fontId="25" fillId="0" borderId="0" xfId="26" applyFont="1" applyFill="1" applyBorder="1"/>
    <xf numFmtId="0" fontId="21" fillId="3" borderId="0" xfId="26" applyFont="1" applyFill="1" applyBorder="1"/>
    <xf numFmtId="49" fontId="26" fillId="0" borderId="1" xfId="26" applyNumberFormat="1" applyFont="1" applyFill="1" applyBorder="1" applyAlignment="1">
      <alignment horizontal="center" wrapText="1"/>
    </xf>
    <xf numFmtId="49" fontId="26" fillId="0" borderId="1" xfId="26" applyNumberFormat="1" applyFont="1" applyFill="1" applyBorder="1" applyAlignment="1">
      <alignment wrapText="1"/>
    </xf>
    <xf numFmtId="3" fontId="23" fillId="0" borderId="1" xfId="26" applyNumberFormat="1" applyFont="1" applyFill="1" applyBorder="1" applyAlignment="1">
      <alignment horizontal="center" wrapText="1"/>
    </xf>
    <xf numFmtId="0" fontId="27" fillId="3" borderId="0" xfId="26" applyFont="1" applyFill="1" applyBorder="1"/>
    <xf numFmtId="0" fontId="27" fillId="0" borderId="0" xfId="26" applyFont="1" applyFill="1" applyBorder="1"/>
    <xf numFmtId="49" fontId="28" fillId="0" borderId="1" xfId="26" applyNumberFormat="1" applyFont="1" applyFill="1" applyBorder="1" applyAlignment="1">
      <alignment horizontal="center" wrapText="1"/>
    </xf>
    <xf numFmtId="49" fontId="28" fillId="0" borderId="1" xfId="26" applyNumberFormat="1" applyFont="1" applyFill="1" applyBorder="1" applyAlignment="1">
      <alignment horizontal="left" wrapText="1"/>
    </xf>
    <xf numFmtId="3" fontId="29" fillId="0" borderId="1" xfId="26" applyNumberFormat="1" applyFont="1" applyFill="1" applyBorder="1" applyAlignment="1">
      <alignment horizontal="center" wrapText="1"/>
    </xf>
    <xf numFmtId="3" fontId="28" fillId="0" borderId="1" xfId="26" applyNumberFormat="1" applyFont="1" applyFill="1" applyBorder="1" applyAlignment="1">
      <alignment horizontal="center" wrapText="1"/>
    </xf>
    <xf numFmtId="2" fontId="27" fillId="0" borderId="0" xfId="26" applyNumberFormat="1" applyFont="1" applyFill="1" applyBorder="1"/>
    <xf numFmtId="49" fontId="28" fillId="0" borderId="1" xfId="26" applyNumberFormat="1" applyFont="1" applyFill="1" applyBorder="1" applyAlignment="1">
      <alignment vertical="justify" wrapText="1"/>
    </xf>
    <xf numFmtId="3" fontId="29" fillId="0" borderId="1" xfId="26" applyNumberFormat="1" applyFont="1" applyFill="1" applyBorder="1" applyAlignment="1">
      <alignment horizontal="center"/>
    </xf>
    <xf numFmtId="0" fontId="30" fillId="3" borderId="0" xfId="26" applyFont="1" applyFill="1" applyBorder="1"/>
    <xf numFmtId="0" fontId="30" fillId="0" borderId="0" xfId="26" applyFont="1" applyFill="1" applyBorder="1"/>
    <xf numFmtId="49" fontId="28" fillId="0" borderId="1" xfId="26" applyNumberFormat="1" applyFont="1" applyFill="1" applyBorder="1" applyAlignment="1">
      <alignment wrapText="1"/>
    </xf>
    <xf numFmtId="3" fontId="23" fillId="0" borderId="1" xfId="26" applyNumberFormat="1" applyFont="1" applyFill="1" applyBorder="1" applyAlignment="1">
      <alignment horizontal="center"/>
    </xf>
    <xf numFmtId="49" fontId="28" fillId="0" borderId="1" xfId="26" applyNumberFormat="1" applyFont="1" applyFill="1" applyBorder="1" applyAlignment="1">
      <alignment vertical="center" wrapText="1"/>
    </xf>
    <xf numFmtId="3" fontId="23" fillId="0" borderId="1" xfId="26" applyNumberFormat="1" applyFont="1" applyFill="1" applyBorder="1" applyAlignment="1">
      <alignment horizontal="left" wrapText="1"/>
    </xf>
    <xf numFmtId="49" fontId="21" fillId="0" borderId="0" xfId="26" applyNumberFormat="1" applyFont="1" applyFill="1" applyBorder="1" applyAlignment="1">
      <alignment vertical="top" wrapText="1"/>
    </xf>
    <xf numFmtId="0" fontId="31" fillId="0" borderId="0" xfId="26" applyFont="1" applyFill="1" applyBorder="1"/>
    <xf numFmtId="164" fontId="30" fillId="0" borderId="0" xfId="26" applyNumberFormat="1" applyFont="1" applyFill="1" applyBorder="1"/>
    <xf numFmtId="3" fontId="30" fillId="0" borderId="0" xfId="26" applyNumberFormat="1" applyFont="1" applyFill="1" applyBorder="1"/>
    <xf numFmtId="1" fontId="21" fillId="0" borderId="0" xfId="26" applyNumberFormat="1" applyFont="1" applyFill="1" applyBorder="1" applyAlignment="1">
      <alignment vertical="top" wrapText="1"/>
    </xf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43" fillId="0" borderId="6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0" fontId="74" fillId="0" borderId="0" xfId="0" applyFont="1"/>
    <xf numFmtId="49" fontId="53" fillId="5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/>
    <xf numFmtId="0" fontId="10" fillId="0" borderId="11" xfId="0" applyFont="1" applyBorder="1"/>
    <xf numFmtId="4" fontId="12" fillId="0" borderId="1" xfId="0" applyNumberFormat="1" applyFont="1" applyBorder="1" applyAlignment="1">
      <alignment horizontal="center" wrapText="1"/>
    </xf>
    <xf numFmtId="3" fontId="19" fillId="0" borderId="0" xfId="0" applyNumberFormat="1" applyFont="1" applyFill="1" applyBorder="1" applyAlignment="1">
      <alignment horizontal="center" wrapText="1"/>
    </xf>
    <xf numFmtId="0" fontId="46" fillId="0" borderId="0" xfId="0" applyFont="1" applyFill="1"/>
    <xf numFmtId="4" fontId="24" fillId="5" borderId="1" xfId="0" applyNumberFormat="1" applyFont="1" applyFill="1" applyBorder="1" applyAlignment="1">
      <alignment horizontal="center" wrapText="1"/>
    </xf>
    <xf numFmtId="3" fontId="75" fillId="2" borderId="1" xfId="0" applyNumberFormat="1" applyFont="1" applyFill="1" applyBorder="1" applyAlignment="1">
      <alignment horizontal="center" wrapText="1"/>
    </xf>
    <xf numFmtId="49" fontId="54" fillId="0" borderId="6" xfId="0" applyNumberFormat="1" applyFont="1" applyFill="1" applyBorder="1" applyAlignment="1">
      <alignment horizontal="center" wrapText="1"/>
    </xf>
    <xf numFmtId="0" fontId="47" fillId="0" borderId="1" xfId="0" applyFont="1" applyBorder="1" applyAlignment="1">
      <alignment horizontal="left" wrapText="1"/>
    </xf>
    <xf numFmtId="0" fontId="76" fillId="0" borderId="0" xfId="0" applyFont="1" applyFill="1"/>
    <xf numFmtId="4" fontId="47" fillId="0" borderId="1" xfId="0" applyNumberFormat="1" applyFont="1" applyBorder="1" applyAlignment="1">
      <alignment horizontal="center" wrapText="1"/>
    </xf>
    <xf numFmtId="4" fontId="47" fillId="0" borderId="1" xfId="0" applyNumberFormat="1" applyFont="1" applyFill="1" applyBorder="1" applyAlignment="1">
      <alignment horizontal="center"/>
    </xf>
    <xf numFmtId="3" fontId="24" fillId="5" borderId="1" xfId="0" applyNumberFormat="1" applyFont="1" applyFill="1" applyBorder="1" applyAlignment="1">
      <alignment horizontal="center" wrapText="1"/>
    </xf>
    <xf numFmtId="4" fontId="21" fillId="0" borderId="0" xfId="26" applyNumberFormat="1" applyFont="1" applyFill="1" applyBorder="1"/>
    <xf numFmtId="4" fontId="15" fillId="0" borderId="1" xfId="0" applyNumberFormat="1" applyFont="1" applyFill="1" applyBorder="1" applyAlignment="1">
      <alignment horizontal="center" wrapText="1"/>
    </xf>
    <xf numFmtId="0" fontId="10" fillId="0" borderId="11" xfId="0" applyFont="1" applyBorder="1" applyAlignment="1"/>
    <xf numFmtId="3" fontId="17" fillId="0" borderId="11" xfId="0" applyNumberFormat="1" applyFont="1" applyFill="1" applyBorder="1" applyAlignment="1">
      <alignment horizontal="center" wrapText="1"/>
    </xf>
    <xf numFmtId="3" fontId="15" fillId="0" borderId="4" xfId="0" applyNumberFormat="1" applyFont="1" applyBorder="1" applyAlignment="1">
      <alignment horizontal="center" wrapText="1"/>
    </xf>
    <xf numFmtId="3" fontId="15" fillId="0" borderId="6" xfId="0" applyNumberFormat="1" applyFont="1" applyBorder="1" applyAlignment="1">
      <alignment horizontal="center" wrapText="1"/>
    </xf>
    <xf numFmtId="3" fontId="17" fillId="0" borderId="6" xfId="0" applyNumberFormat="1" applyFont="1" applyFill="1" applyBorder="1" applyAlignment="1">
      <alignment horizontal="center" wrapText="1"/>
    </xf>
    <xf numFmtId="3" fontId="12" fillId="0" borderId="4" xfId="0" applyNumberFormat="1" applyFont="1" applyFill="1" applyBorder="1" applyAlignment="1">
      <alignment horizontal="center" wrapText="1"/>
    </xf>
    <xf numFmtId="49" fontId="78" fillId="5" borderId="1" xfId="0" applyNumberFormat="1" applyFont="1" applyFill="1" applyBorder="1" applyAlignment="1">
      <alignment horizontal="center" wrapText="1"/>
    </xf>
    <xf numFmtId="49" fontId="47" fillId="0" borderId="1" xfId="0" applyNumberFormat="1" applyFont="1" applyBorder="1" applyAlignment="1">
      <alignment horizontal="center"/>
    </xf>
    <xf numFmtId="3" fontId="58" fillId="5" borderId="1" xfId="0" applyNumberFormat="1" applyFont="1" applyFill="1" applyBorder="1" applyAlignment="1">
      <alignment horizontal="center"/>
    </xf>
    <xf numFmtId="3" fontId="45" fillId="0" borderId="1" xfId="0" applyNumberFormat="1" applyFont="1" applyBorder="1"/>
    <xf numFmtId="49" fontId="59" fillId="0" borderId="1" xfId="0" applyNumberFormat="1" applyFont="1" applyFill="1" applyBorder="1" applyAlignment="1">
      <alignment horizontal="center" wrapText="1"/>
    </xf>
    <xf numFmtId="49" fontId="54" fillId="0" borderId="1" xfId="0" applyNumberFormat="1" applyFont="1" applyFill="1" applyBorder="1" applyAlignment="1" applyProtection="1">
      <alignment horizontal="left" wrapText="1"/>
      <protection locked="0"/>
    </xf>
    <xf numFmtId="0" fontId="47" fillId="0" borderId="0" xfId="0" applyFont="1"/>
    <xf numFmtId="0" fontId="79" fillId="0" borderId="0" xfId="0" applyFont="1"/>
    <xf numFmtId="49" fontId="59" fillId="0" borderId="1" xfId="0" applyNumberFormat="1" applyFont="1" applyBorder="1" applyAlignment="1">
      <alignment horizontal="left" wrapText="1"/>
    </xf>
    <xf numFmtId="49" fontId="47" fillId="0" borderId="3" xfId="0" applyNumberFormat="1" applyFont="1" applyBorder="1" applyAlignment="1">
      <alignment horizontal="center"/>
    </xf>
    <xf numFmtId="3" fontId="12" fillId="0" borderId="6" xfId="0" applyNumberFormat="1" applyFont="1" applyBorder="1" applyAlignment="1">
      <alignment horizontal="center" wrapText="1"/>
    </xf>
    <xf numFmtId="3" fontId="12" fillId="0" borderId="11" xfId="0" applyNumberFormat="1" applyFont="1" applyBorder="1" applyAlignment="1">
      <alignment horizontal="center" wrapText="1"/>
    </xf>
    <xf numFmtId="49" fontId="19" fillId="5" borderId="1" xfId="0" applyNumberFormat="1" applyFont="1" applyFill="1" applyBorder="1" applyAlignment="1">
      <alignment horizontal="center" wrapText="1"/>
    </xf>
    <xf numFmtId="49" fontId="19" fillId="5" borderId="1" xfId="1" applyNumberFormat="1" applyFont="1" applyFill="1" applyBorder="1" applyAlignment="1" applyProtection="1">
      <alignment horizontal="left" wrapText="1"/>
      <protection locked="0"/>
    </xf>
    <xf numFmtId="0" fontId="19" fillId="5" borderId="1" xfId="0" applyFont="1" applyFill="1" applyBorder="1" applyAlignment="1"/>
    <xf numFmtId="0" fontId="19" fillId="5" borderId="1" xfId="0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horizontal="center"/>
    </xf>
    <xf numFmtId="0" fontId="13" fillId="0" borderId="0" xfId="0" applyFont="1" applyFill="1"/>
    <xf numFmtId="0" fontId="15" fillId="0" borderId="7" xfId="0" applyFont="1" applyBorder="1" applyAlignment="1">
      <alignment horizontal="left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49" fontId="59" fillId="0" borderId="1" xfId="0" applyNumberFormat="1" applyFont="1" applyFill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49" fontId="54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49" fontId="54" fillId="0" borderId="1" xfId="0" applyNumberFormat="1" applyFont="1" applyBorder="1" applyAlignment="1">
      <alignment horizontal="center" vertical="center" wrapText="1"/>
    </xf>
    <xf numFmtId="49" fontId="54" fillId="0" borderId="6" xfId="0" applyNumberFormat="1" applyFont="1" applyFill="1" applyBorder="1" applyAlignment="1">
      <alignment horizontal="center" vertical="center" wrapText="1"/>
    </xf>
    <xf numFmtId="49" fontId="47" fillId="0" borderId="1" xfId="0" applyNumberFormat="1" applyFont="1" applyFill="1" applyBorder="1" applyAlignment="1">
      <alignment horizontal="center" vertical="center" wrapText="1"/>
    </xf>
    <xf numFmtId="49" fontId="80" fillId="5" borderId="1" xfId="0" applyNumberFormat="1" applyFont="1" applyFill="1" applyBorder="1" applyAlignment="1" applyProtection="1">
      <alignment horizontal="left" wrapText="1"/>
      <protection locked="0"/>
    </xf>
    <xf numFmtId="0" fontId="47" fillId="5" borderId="1" xfId="0" applyFont="1" applyFill="1" applyBorder="1" applyAlignment="1">
      <alignment wrapText="1"/>
    </xf>
    <xf numFmtId="0" fontId="47" fillId="5" borderId="1" xfId="0" applyFont="1" applyFill="1" applyBorder="1" applyAlignment="1">
      <alignment horizontal="center" wrapText="1"/>
    </xf>
    <xf numFmtId="3" fontId="58" fillId="5" borderId="1" xfId="0" applyNumberFormat="1" applyFont="1" applyFill="1" applyBorder="1" applyAlignment="1">
      <alignment horizontal="center" wrapText="1"/>
    </xf>
    <xf numFmtId="49" fontId="59" fillId="0" borderId="1" xfId="0" applyNumberFormat="1" applyFont="1" applyBorder="1" applyAlignment="1">
      <alignment vertical="center" wrapText="1"/>
    </xf>
    <xf numFmtId="49" fontId="78" fillId="5" borderId="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84" fillId="0" borderId="0" xfId="0" applyFont="1" applyBorder="1" applyAlignment="1">
      <alignment horizontal="center"/>
    </xf>
    <xf numFmtId="0" fontId="15" fillId="0" borderId="0" xfId="0" applyFont="1" applyBorder="1"/>
    <xf numFmtId="0" fontId="2" fillId="0" borderId="0" xfId="0" applyFont="1" applyBorder="1"/>
    <xf numFmtId="0" fontId="87" fillId="0" borderId="0" xfId="0" applyFont="1"/>
    <xf numFmtId="0" fontId="40" fillId="0" borderId="0" xfId="0" applyFont="1"/>
    <xf numFmtId="49" fontId="47" fillId="0" borderId="1" xfId="0" applyNumberFormat="1" applyFont="1" applyBorder="1" applyAlignment="1">
      <alignment horizontal="left" wrapText="1"/>
    </xf>
    <xf numFmtId="49" fontId="54" fillId="0" borderId="6" xfId="0" applyNumberFormat="1" applyFont="1" applyBorder="1" applyAlignment="1">
      <alignment horizontal="center" wrapText="1"/>
    </xf>
    <xf numFmtId="49" fontId="17" fillId="0" borderId="8" xfId="0" applyNumberFormat="1" applyFont="1" applyBorder="1" applyAlignment="1">
      <alignment horizontal="center" wrapText="1"/>
    </xf>
    <xf numFmtId="0" fontId="15" fillId="0" borderId="21" xfId="0" applyFont="1" applyBorder="1" applyAlignment="1">
      <alignment horizontal="left"/>
    </xf>
    <xf numFmtId="49" fontId="15" fillId="3" borderId="1" xfId="0" applyNumberFormat="1" applyFont="1" applyFill="1" applyBorder="1" applyAlignment="1">
      <alignment horizontal="left" wrapText="1"/>
    </xf>
    <xf numFmtId="49" fontId="19" fillId="5" borderId="1" xfId="0" applyNumberFormat="1" applyFont="1" applyFill="1" applyBorder="1" applyAlignment="1">
      <alignment horizontal="center"/>
    </xf>
    <xf numFmtId="0" fontId="19" fillId="5" borderId="1" xfId="0" applyFont="1" applyFill="1" applyBorder="1" applyAlignment="1">
      <alignment horizontal="justify" wrapText="1"/>
    </xf>
    <xf numFmtId="0" fontId="19" fillId="5" borderId="1" xfId="0" applyFont="1" applyFill="1" applyBorder="1" applyAlignment="1">
      <alignment horizontal="center" wrapText="1"/>
    </xf>
    <xf numFmtId="3" fontId="19" fillId="0" borderId="1" xfId="0" applyNumberFormat="1" applyFont="1" applyFill="1" applyBorder="1" applyAlignment="1">
      <alignment horizontal="center"/>
    </xf>
    <xf numFmtId="0" fontId="89" fillId="0" borderId="0" xfId="0" applyFont="1"/>
    <xf numFmtId="0" fontId="90" fillId="0" borderId="0" xfId="0" applyFont="1"/>
    <xf numFmtId="0" fontId="91" fillId="0" borderId="0" xfId="0" applyFont="1" applyBorder="1" applyAlignment="1">
      <alignment horizontal="center"/>
    </xf>
    <xf numFmtId="49" fontId="91" fillId="0" borderId="0" xfId="0" applyNumberFormat="1" applyFont="1" applyBorder="1" applyAlignment="1" applyProtection="1">
      <alignment vertical="top"/>
      <protection locked="0"/>
    </xf>
    <xf numFmtId="0" fontId="91" fillId="0" borderId="0" xfId="0" applyFont="1" applyBorder="1"/>
    <xf numFmtId="3" fontId="93" fillId="0" borderId="15" xfId="0" applyNumberFormat="1" applyFont="1" applyBorder="1" applyAlignment="1">
      <alignment horizontal="right" wrapText="1"/>
    </xf>
    <xf numFmtId="3" fontId="13" fillId="0" borderId="0" xfId="0" applyNumberFormat="1" applyFont="1"/>
    <xf numFmtId="3" fontId="96" fillId="0" borderId="0" xfId="0" applyNumberFormat="1" applyFont="1"/>
    <xf numFmtId="0" fontId="96" fillId="0" borderId="0" xfId="0" applyFont="1"/>
    <xf numFmtId="0" fontId="97" fillId="0" borderId="0" xfId="0" applyFont="1"/>
    <xf numFmtId="0" fontId="13" fillId="0" borderId="0" xfId="0" applyFont="1" applyAlignment="1">
      <alignment wrapText="1"/>
    </xf>
    <xf numFmtId="3" fontId="98" fillId="0" borderId="0" xfId="0" applyNumberFormat="1" applyFont="1" applyBorder="1" applyAlignment="1">
      <alignment horizontal="justify" wrapText="1"/>
    </xf>
    <xf numFmtId="0" fontId="37" fillId="0" borderId="0" xfId="0" applyFont="1" applyBorder="1" applyAlignment="1">
      <alignment horizontal="left"/>
    </xf>
    <xf numFmtId="0" fontId="99" fillId="0" borderId="0" xfId="0" applyFont="1" applyBorder="1" applyAlignment="1">
      <alignment horizontal="left" wrapText="1"/>
    </xf>
    <xf numFmtId="0" fontId="100" fillId="0" borderId="0" xfId="0" applyFont="1" applyBorder="1" applyAlignment="1">
      <alignment horizontal="justify" wrapText="1"/>
    </xf>
    <xf numFmtId="3" fontId="100" fillId="0" borderId="0" xfId="0" applyNumberFormat="1" applyFont="1" applyBorder="1" applyAlignment="1">
      <alignment horizontal="right" wrapText="1"/>
    </xf>
    <xf numFmtId="3" fontId="101" fillId="0" borderId="0" xfId="0" applyNumberFormat="1" applyFont="1" applyBorder="1" applyAlignment="1">
      <alignment horizontal="right" wrapText="1"/>
    </xf>
    <xf numFmtId="0" fontId="89" fillId="0" borderId="0" xfId="0" applyFont="1" applyBorder="1" applyAlignment="1">
      <alignment horizontal="center"/>
    </xf>
    <xf numFmtId="0" fontId="89" fillId="0" borderId="0" xfId="0" applyNumberFormat="1" applyFont="1" applyBorder="1" applyAlignment="1" applyProtection="1">
      <alignment horizontal="left" vertical="center" wrapText="1"/>
    </xf>
    <xf numFmtId="164" fontId="102" fillId="0" borderId="0" xfId="0" applyNumberFormat="1" applyFont="1" applyBorder="1" applyAlignment="1">
      <alignment horizontal="right" wrapText="1"/>
    </xf>
    <xf numFmtId="0" fontId="102" fillId="0" borderId="0" xfId="0" applyFont="1" applyFill="1" applyBorder="1" applyAlignment="1">
      <alignment horizontal="center" vertical="top" wrapText="1"/>
    </xf>
    <xf numFmtId="49" fontId="101" fillId="0" borderId="0" xfId="0" applyNumberFormat="1" applyFont="1" applyFill="1" applyBorder="1" applyAlignment="1" applyProtection="1">
      <alignment wrapText="1"/>
      <protection locked="0"/>
    </xf>
    <xf numFmtId="164" fontId="101" fillId="0" borderId="0" xfId="0" applyNumberFormat="1" applyFont="1" applyFill="1" applyBorder="1" applyAlignment="1">
      <alignment horizontal="right" wrapText="1"/>
    </xf>
    <xf numFmtId="0" fontId="103" fillId="0" borderId="0" xfId="0" applyFont="1"/>
    <xf numFmtId="0" fontId="102" fillId="0" borderId="0" xfId="0" applyFont="1" applyBorder="1" applyAlignment="1" applyProtection="1">
      <alignment horizontal="center" vertical="top" wrapText="1"/>
    </xf>
    <xf numFmtId="0" fontId="102" fillId="0" borderId="0" xfId="0" applyFont="1" applyBorder="1" applyAlignment="1" applyProtection="1">
      <alignment vertical="top" wrapText="1"/>
    </xf>
    <xf numFmtId="0" fontId="45" fillId="0" borderId="0" xfId="0" applyFont="1" applyFill="1"/>
    <xf numFmtId="49" fontId="47" fillId="0" borderId="1" xfId="0" applyNumberFormat="1" applyFont="1" applyBorder="1" applyAlignment="1">
      <alignment vertical="center" wrapText="1"/>
    </xf>
    <xf numFmtId="49" fontId="47" fillId="0" borderId="1" xfId="0" applyNumberFormat="1" applyFont="1" applyFill="1" applyBorder="1" applyAlignment="1" applyProtection="1">
      <alignment vertical="center" wrapText="1"/>
      <protection locked="0"/>
    </xf>
    <xf numFmtId="3" fontId="47" fillId="0" borderId="4" xfId="0" applyNumberFormat="1" applyFont="1" applyBorder="1" applyAlignment="1">
      <alignment horizontal="center"/>
    </xf>
    <xf numFmtId="49" fontId="47" fillId="3" borderId="1" xfId="0" applyNumberFormat="1" applyFont="1" applyFill="1" applyBorder="1" applyAlignment="1">
      <alignment vertical="center" wrapText="1"/>
    </xf>
    <xf numFmtId="49" fontId="59" fillId="0" borderId="1" xfId="0" applyNumberFormat="1" applyFont="1" applyFill="1" applyBorder="1" applyAlignment="1">
      <alignment horizontal="center" vertical="center" wrapText="1"/>
    </xf>
    <xf numFmtId="49" fontId="59" fillId="3" borderId="1" xfId="0" applyNumberFormat="1" applyFont="1" applyFill="1" applyBorder="1" applyAlignment="1">
      <alignment horizontal="center" vertical="center" wrapText="1"/>
    </xf>
    <xf numFmtId="49" fontId="59" fillId="3" borderId="1" xfId="0" applyNumberFormat="1" applyFont="1" applyFill="1" applyBorder="1" applyAlignment="1">
      <alignment vertical="center" wrapText="1"/>
    </xf>
    <xf numFmtId="49" fontId="47" fillId="0" borderId="0" xfId="0" applyNumberFormat="1" applyFont="1" applyAlignment="1">
      <alignment vertical="center" wrapText="1"/>
    </xf>
    <xf numFmtId="3" fontId="77" fillId="0" borderId="1" xfId="0" applyNumberFormat="1" applyFont="1" applyFill="1" applyBorder="1" applyAlignment="1">
      <alignment horizontal="center" wrapText="1"/>
    </xf>
    <xf numFmtId="3" fontId="54" fillId="0" borderId="1" xfId="0" applyNumberFormat="1" applyFont="1" applyFill="1" applyBorder="1" applyAlignment="1">
      <alignment horizontal="center" wrapText="1"/>
    </xf>
    <xf numFmtId="49" fontId="15" fillId="0" borderId="7" xfId="0" applyNumberFormat="1" applyFont="1" applyBorder="1" applyAlignment="1">
      <alignment horizontal="left" wrapText="1"/>
    </xf>
    <xf numFmtId="49" fontId="15" fillId="0" borderId="1" xfId="0" applyNumberFormat="1" applyFont="1" applyBorder="1" applyAlignment="1">
      <alignment wrapText="1"/>
    </xf>
    <xf numFmtId="49" fontId="15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wrapText="1"/>
    </xf>
    <xf numFmtId="49" fontId="54" fillId="0" borderId="1" xfId="0" applyNumberFormat="1" applyFont="1" applyFill="1" applyBorder="1" applyAlignment="1" applyProtection="1">
      <alignment wrapText="1"/>
      <protection locked="0"/>
    </xf>
    <xf numFmtId="49" fontId="17" fillId="0" borderId="1" xfId="0" applyNumberFormat="1" applyFont="1" applyFill="1" applyBorder="1" applyAlignment="1" applyProtection="1">
      <alignment wrapText="1"/>
      <protection locked="0"/>
    </xf>
    <xf numFmtId="49" fontId="59" fillId="0" borderId="1" xfId="0" applyNumberFormat="1" applyFont="1" applyBorder="1" applyAlignment="1">
      <alignment horizontal="center"/>
    </xf>
    <xf numFmtId="49" fontId="17" fillId="0" borderId="1" xfId="0" applyNumberFormat="1" applyFont="1" applyFill="1" applyBorder="1" applyAlignment="1" applyProtection="1">
      <alignment vertical="center" wrapText="1"/>
      <protection locked="0"/>
    </xf>
    <xf numFmtId="49" fontId="12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3" fontId="19" fillId="0" borderId="1" xfId="0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vertical="center" wrapText="1"/>
    </xf>
    <xf numFmtId="0" fontId="104" fillId="0" borderId="0" xfId="0" applyFont="1"/>
    <xf numFmtId="49" fontId="17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3" fontId="47" fillId="7" borderId="1" xfId="0" applyNumberFormat="1" applyFont="1" applyFill="1" applyBorder="1" applyAlignment="1">
      <alignment horizontal="center" wrapText="1"/>
    </xf>
    <xf numFmtId="0" fontId="105" fillId="0" borderId="0" xfId="0" applyFont="1" applyFill="1"/>
    <xf numFmtId="0" fontId="105" fillId="6" borderId="0" xfId="0" applyFont="1" applyFill="1"/>
    <xf numFmtId="49" fontId="59" fillId="0" borderId="1" xfId="0" applyNumberFormat="1" applyFont="1" applyFill="1" applyBorder="1" applyAlignment="1">
      <alignment horizontal="left" wrapText="1"/>
    </xf>
    <xf numFmtId="49" fontId="47" fillId="0" borderId="4" xfId="0" applyNumberFormat="1" applyFont="1" applyBorder="1" applyAlignment="1">
      <alignment wrapText="1"/>
    </xf>
    <xf numFmtId="49" fontId="15" fillId="0" borderId="4" xfId="0" applyNumberFormat="1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5" fillId="0" borderId="4" xfId="0" applyFont="1" applyBorder="1" applyAlignment="1">
      <alignment wrapText="1"/>
    </xf>
    <xf numFmtId="0" fontId="106" fillId="0" borderId="0" xfId="0" applyFont="1"/>
    <xf numFmtId="3" fontId="15" fillId="0" borderId="1" xfId="0" applyNumberFormat="1" applyFont="1" applyBorder="1"/>
    <xf numFmtId="0" fontId="15" fillId="0" borderId="0" xfId="0" applyFont="1" applyAlignment="1"/>
    <xf numFmtId="49" fontId="15" fillId="0" borderId="1" xfId="0" applyNumberFormat="1" applyFont="1" applyBorder="1" applyAlignment="1">
      <alignment horizontal="center" wrapText="1"/>
    </xf>
    <xf numFmtId="3" fontId="13" fillId="0" borderId="1" xfId="0" applyNumberFormat="1" applyFont="1" applyBorder="1"/>
    <xf numFmtId="0" fontId="107" fillId="0" borderId="0" xfId="0" applyFont="1" applyBorder="1" applyAlignment="1">
      <alignment horizontal="left"/>
    </xf>
    <xf numFmtId="0" fontId="84" fillId="0" borderId="0" xfId="0" applyFont="1" applyAlignment="1"/>
    <xf numFmtId="0" fontId="94" fillId="0" borderId="0" xfId="0" applyFont="1" applyAlignment="1"/>
    <xf numFmtId="49" fontId="108" fillId="0" borderId="0" xfId="0" applyNumberFormat="1" applyFont="1" applyBorder="1" applyAlignment="1" applyProtection="1">
      <alignment horizontal="center" vertical="top"/>
      <protection locked="0"/>
    </xf>
    <xf numFmtId="49" fontId="95" fillId="0" borderId="0" xfId="0" applyNumberFormat="1" applyFont="1" applyBorder="1" applyAlignment="1" applyProtection="1">
      <alignment horizontal="center" vertical="top"/>
      <protection locked="0"/>
    </xf>
    <xf numFmtId="49" fontId="109" fillId="0" borderId="9" xfId="0" applyNumberFormat="1" applyFont="1" applyBorder="1" applyAlignment="1" applyProtection="1">
      <alignment horizontal="center" vertical="top"/>
      <protection locked="0"/>
    </xf>
    <xf numFmtId="49" fontId="39" fillId="0" borderId="0" xfId="0" applyNumberFormat="1" applyFont="1" applyBorder="1" applyAlignment="1" applyProtection="1">
      <alignment horizontal="center" vertical="top"/>
      <protection locked="0"/>
    </xf>
    <xf numFmtId="0" fontId="102" fillId="0" borderId="0" xfId="0" applyFont="1" applyBorder="1"/>
    <xf numFmtId="0" fontId="93" fillId="0" borderId="1" xfId="0" applyFont="1" applyBorder="1" applyAlignment="1">
      <alignment horizontal="center" vertical="center" wrapText="1"/>
    </xf>
    <xf numFmtId="0" fontId="93" fillId="0" borderId="2" xfId="0" applyFont="1" applyBorder="1" applyAlignment="1">
      <alignment horizontal="center" vertical="center" wrapText="1"/>
    </xf>
    <xf numFmtId="0" fontId="91" fillId="0" borderId="4" xfId="0" applyFont="1" applyBorder="1" applyAlignment="1">
      <alignment horizontal="center" vertical="center" wrapText="1"/>
    </xf>
    <xf numFmtId="49" fontId="91" fillId="0" borderId="22" xfId="0" applyNumberFormat="1" applyFont="1" applyBorder="1" applyAlignment="1" applyProtection="1">
      <alignment horizontal="center" vertical="center" wrapText="1"/>
      <protection locked="0"/>
    </xf>
    <xf numFmtId="0" fontId="91" fillId="0" borderId="1" xfId="0" applyFont="1" applyBorder="1" applyAlignment="1">
      <alignment horizontal="center" vertical="center" wrapText="1"/>
    </xf>
    <xf numFmtId="0" fontId="91" fillId="0" borderId="2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right" wrapText="1"/>
    </xf>
    <xf numFmtId="49" fontId="99" fillId="0" borderId="20" xfId="0" applyNumberFormat="1" applyFont="1" applyBorder="1" applyAlignment="1" applyProtection="1">
      <alignment horizontal="left" wrapText="1"/>
      <protection locked="0"/>
    </xf>
    <xf numFmtId="3" fontId="93" fillId="0" borderId="27" xfId="0" applyNumberFormat="1" applyFont="1" applyBorder="1" applyAlignment="1" applyProtection="1">
      <alignment wrapText="1"/>
      <protection locked="0"/>
    </xf>
    <xf numFmtId="3" fontId="93" fillId="0" borderId="20" xfId="0" applyNumberFormat="1" applyFont="1" applyBorder="1" applyAlignment="1">
      <alignment wrapText="1"/>
    </xf>
    <xf numFmtId="3" fontId="93" fillId="0" borderId="20" xfId="0" applyNumberFormat="1" applyFont="1" applyBorder="1" applyAlignment="1">
      <alignment horizontal="right" wrapText="1"/>
    </xf>
    <xf numFmtId="0" fontId="18" fillId="0" borderId="28" xfId="0" applyFont="1" applyBorder="1" applyAlignment="1">
      <alignment horizontal="right" wrapText="1"/>
    </xf>
    <xf numFmtId="49" fontId="99" fillId="0" borderId="27" xfId="0" applyNumberFormat="1" applyFont="1" applyBorder="1" applyAlignment="1" applyProtection="1">
      <alignment horizontal="left" wrapText="1"/>
      <protection locked="0"/>
    </xf>
    <xf numFmtId="3" fontId="93" fillId="0" borderId="27" xfId="0" applyNumberFormat="1" applyFont="1" applyBorder="1" applyAlignment="1">
      <alignment wrapText="1"/>
    </xf>
    <xf numFmtId="4" fontId="94" fillId="0" borderId="27" xfId="0" applyNumberFormat="1" applyFont="1" applyBorder="1" applyAlignment="1">
      <alignment horizontal="center" wrapText="1"/>
    </xf>
    <xf numFmtId="4" fontId="94" fillId="0" borderId="29" xfId="0" applyNumberFormat="1" applyFont="1" applyBorder="1" applyAlignment="1">
      <alignment horizontal="center" wrapText="1"/>
    </xf>
    <xf numFmtId="0" fontId="39" fillId="0" borderId="28" xfId="0" applyFont="1" applyBorder="1" applyAlignment="1">
      <alignment horizontal="right" wrapText="1"/>
    </xf>
    <xf numFmtId="0" fontId="90" fillId="0" borderId="27" xfId="0" applyFont="1" applyBorder="1" applyAlignment="1">
      <alignment horizontal="left" wrapText="1"/>
    </xf>
    <xf numFmtId="3" fontId="94" fillId="0" borderId="27" xfId="0" applyNumberFormat="1" applyFont="1" applyBorder="1" applyAlignment="1">
      <alignment horizontal="right" wrapText="1"/>
    </xf>
    <xf numFmtId="0" fontId="85" fillId="0" borderId="28" xfId="0" applyFont="1" applyBorder="1" applyAlignment="1">
      <alignment horizontal="right" wrapText="1"/>
    </xf>
    <xf numFmtId="0" fontId="110" fillId="0" borderId="27" xfId="0" applyFont="1" applyBorder="1"/>
    <xf numFmtId="3" fontId="93" fillId="0" borderId="27" xfId="0" applyNumberFormat="1" applyFont="1" applyBorder="1" applyAlignment="1">
      <alignment horizontal="right" wrapText="1"/>
    </xf>
    <xf numFmtId="0" fontId="84" fillId="0" borderId="28" xfId="0" applyFont="1" applyBorder="1" applyAlignment="1">
      <alignment horizontal="right" wrapText="1"/>
    </xf>
    <xf numFmtId="0" fontId="90" fillId="0" borderId="18" xfId="0" applyFont="1" applyBorder="1" applyAlignment="1">
      <alignment wrapText="1"/>
    </xf>
    <xf numFmtId="0" fontId="111" fillId="0" borderId="27" xfId="0" applyFont="1" applyBorder="1" applyAlignment="1">
      <alignment wrapText="1"/>
    </xf>
    <xf numFmtId="0" fontId="110" fillId="0" borderId="18" xfId="0" applyFont="1" applyBorder="1" applyAlignment="1">
      <alignment wrapText="1"/>
    </xf>
    <xf numFmtId="0" fontId="110" fillId="0" borderId="27" xfId="0" applyFont="1" applyBorder="1" applyAlignment="1">
      <alignment horizontal="left" wrapText="1"/>
    </xf>
    <xf numFmtId="3" fontId="93" fillId="0" borderId="27" xfId="0" applyNumberFormat="1" applyFont="1" applyBorder="1" applyAlignment="1" applyProtection="1">
      <alignment horizontal="right" wrapText="1"/>
      <protection locked="0"/>
    </xf>
    <xf numFmtId="3" fontId="94" fillId="0" borderId="29" xfId="0" applyNumberFormat="1" applyFont="1" applyBorder="1" applyAlignment="1">
      <alignment horizontal="center" wrapText="1"/>
    </xf>
    <xf numFmtId="0" fontId="97" fillId="0" borderId="0" xfId="0" applyFont="1" applyBorder="1" applyAlignment="1">
      <alignment wrapText="1"/>
    </xf>
    <xf numFmtId="0" fontId="97" fillId="0" borderId="27" xfId="0" applyFont="1" applyBorder="1" applyAlignment="1">
      <alignment wrapText="1"/>
    </xf>
    <xf numFmtId="3" fontId="93" fillId="0" borderId="29" xfId="0" applyNumberFormat="1" applyFont="1" applyBorder="1" applyAlignment="1">
      <alignment horizontal="right" wrapText="1"/>
    </xf>
    <xf numFmtId="0" fontId="110" fillId="0" borderId="27" xfId="0" applyFont="1" applyFill="1" applyBorder="1" applyAlignment="1" applyProtection="1">
      <alignment horizontal="left" wrapText="1"/>
    </xf>
    <xf numFmtId="0" fontId="90" fillId="0" borderId="30" xfId="0" applyNumberFormat="1" applyFont="1" applyBorder="1" applyAlignment="1">
      <alignment horizontal="left" wrapText="1"/>
    </xf>
    <xf numFmtId="3" fontId="94" fillId="0" borderId="29" xfId="0" applyNumberFormat="1" applyFont="1" applyBorder="1" applyAlignment="1">
      <alignment horizontal="right" wrapText="1"/>
    </xf>
    <xf numFmtId="0" fontId="90" fillId="0" borderId="19" xfId="0" applyNumberFormat="1" applyFont="1" applyBorder="1" applyAlignment="1">
      <alignment horizontal="left" wrapText="1"/>
    </xf>
    <xf numFmtId="0" fontId="39" fillId="0" borderId="23" xfId="0" applyFont="1" applyBorder="1" applyAlignment="1">
      <alignment horizontal="right" wrapText="1"/>
    </xf>
    <xf numFmtId="49" fontId="112" fillId="0" borderId="27" xfId="0" applyNumberFormat="1" applyFont="1" applyBorder="1" applyAlignment="1" applyProtection="1">
      <alignment horizontal="left" wrapText="1"/>
      <protection locked="0"/>
    </xf>
    <xf numFmtId="3" fontId="94" fillId="0" borderId="27" xfId="0" applyNumberFormat="1" applyFont="1" applyBorder="1" applyAlignment="1">
      <alignment horizontal="center" wrapText="1"/>
    </xf>
    <xf numFmtId="0" fontId="85" fillId="0" borderId="24" xfId="0" applyFont="1" applyBorder="1" applyAlignment="1">
      <alignment horizontal="right" wrapText="1"/>
    </xf>
    <xf numFmtId="0" fontId="110" fillId="0" borderId="25" xfId="0" applyFont="1" applyBorder="1" applyAlignment="1">
      <alignment horizontal="left" wrapText="1"/>
    </xf>
    <xf numFmtId="0" fontId="84" fillId="0" borderId="31" xfId="0" applyFont="1" applyBorder="1" applyAlignment="1">
      <alignment horizontal="right" wrapText="1"/>
    </xf>
    <xf numFmtId="0" fontId="90" fillId="0" borderId="32" xfId="0" applyFont="1" applyBorder="1" applyAlignment="1">
      <alignment horizontal="left" wrapText="1"/>
    </xf>
    <xf numFmtId="0" fontId="84" fillId="0" borderId="33" xfId="0" applyFont="1" applyBorder="1" applyAlignment="1">
      <alignment horizontal="right" wrapText="1"/>
    </xf>
    <xf numFmtId="0" fontId="90" fillId="0" borderId="34" xfId="0" applyFont="1" applyBorder="1" applyAlignment="1">
      <alignment horizontal="left" wrapText="1"/>
    </xf>
    <xf numFmtId="0" fontId="90" fillId="0" borderId="27" xfId="0" applyFont="1" applyBorder="1" applyAlignment="1">
      <alignment horizontal="left"/>
    </xf>
    <xf numFmtId="0" fontId="110" fillId="0" borderId="27" xfId="0" applyFont="1" applyBorder="1" applyAlignment="1">
      <alignment horizontal="left"/>
    </xf>
    <xf numFmtId="0" fontId="90" fillId="0" borderId="21" xfId="0" applyFont="1" applyBorder="1" applyAlignment="1">
      <alignment horizontal="left" wrapText="1"/>
    </xf>
    <xf numFmtId="3" fontId="94" fillId="0" borderId="27" xfId="0" applyNumberFormat="1" applyFont="1" applyBorder="1" applyAlignment="1">
      <alignment wrapText="1"/>
    </xf>
    <xf numFmtId="49" fontId="90" fillId="0" borderId="27" xfId="0" applyNumberFormat="1" applyFont="1" applyBorder="1" applyAlignment="1">
      <alignment horizontal="left" wrapText="1"/>
    </xf>
    <xf numFmtId="49" fontId="100" fillId="0" borderId="27" xfId="0" applyNumberFormat="1" applyFont="1" applyBorder="1" applyAlignment="1" applyProtection="1">
      <alignment horizontal="left" wrapText="1"/>
      <protection locked="0"/>
    </xf>
    <xf numFmtId="3" fontId="93" fillId="0" borderId="27" xfId="0" applyNumberFormat="1" applyFont="1" applyBorder="1" applyAlignment="1">
      <alignment horizontal="center" wrapText="1"/>
    </xf>
    <xf numFmtId="3" fontId="93" fillId="0" borderId="29" xfId="0" applyNumberFormat="1" applyFont="1" applyBorder="1" applyAlignment="1">
      <alignment horizontal="center" wrapText="1"/>
    </xf>
    <xf numFmtId="0" fontId="90" fillId="0" borderId="0" xfId="0" applyFont="1" applyBorder="1" applyAlignment="1">
      <alignment wrapText="1"/>
    </xf>
    <xf numFmtId="0" fontId="90" fillId="0" borderId="27" xfId="0" applyFont="1" applyBorder="1" applyAlignment="1">
      <alignment wrapText="1"/>
    </xf>
    <xf numFmtId="0" fontId="110" fillId="0" borderId="0" xfId="0" applyFont="1" applyBorder="1" applyAlignment="1">
      <alignment horizontal="left" wrapText="1"/>
    </xf>
    <xf numFmtId="49" fontId="112" fillId="0" borderId="35" xfId="0" applyNumberFormat="1" applyFont="1" applyBorder="1" applyAlignment="1" applyProtection="1">
      <alignment horizontal="left" wrapText="1"/>
      <protection locked="0"/>
    </xf>
    <xf numFmtId="0" fontId="97" fillId="0" borderId="0" xfId="0" applyFont="1" applyAlignment="1">
      <alignment wrapText="1"/>
    </xf>
    <xf numFmtId="0" fontId="94" fillId="0" borderId="27" xfId="0" applyFont="1" applyBorder="1" applyAlignment="1">
      <alignment horizontal="center" wrapText="1"/>
    </xf>
    <xf numFmtId="3" fontId="94" fillId="0" borderId="27" xfId="0" applyNumberFormat="1" applyFont="1" applyFill="1" applyBorder="1" applyAlignment="1">
      <alignment horizontal="right" wrapText="1"/>
    </xf>
    <xf numFmtId="3" fontId="94" fillId="0" borderId="29" xfId="0" applyNumberFormat="1" applyFont="1" applyFill="1" applyBorder="1" applyAlignment="1">
      <alignment horizontal="center" wrapText="1"/>
    </xf>
    <xf numFmtId="0" fontId="94" fillId="0" borderId="27" xfId="0" applyFont="1" applyBorder="1" applyAlignment="1">
      <alignment horizontal="right" wrapText="1"/>
    </xf>
    <xf numFmtId="0" fontId="113" fillId="0" borderId="27" xfId="0" applyFont="1" applyBorder="1"/>
    <xf numFmtId="0" fontId="110" fillId="0" borderId="27" xfId="0" applyFont="1" applyBorder="1" applyAlignment="1">
      <alignment wrapText="1"/>
    </xf>
    <xf numFmtId="0" fontId="93" fillId="0" borderId="27" xfId="0" applyFont="1" applyBorder="1" applyAlignment="1">
      <alignment horizontal="right" wrapText="1"/>
    </xf>
    <xf numFmtId="0" fontId="90" fillId="0" borderId="21" xfId="0" applyFont="1" applyBorder="1"/>
    <xf numFmtId="3" fontId="92" fillId="8" borderId="27" xfId="0" applyNumberFormat="1" applyFont="1" applyFill="1" applyBorder="1" applyAlignment="1">
      <alignment horizontal="right" wrapText="1"/>
    </xf>
    <xf numFmtId="49" fontId="110" fillId="0" borderId="27" xfId="0" applyNumberFormat="1" applyFont="1" applyBorder="1" applyAlignment="1" applyProtection="1">
      <alignment horizontal="left" wrapText="1"/>
      <protection locked="0"/>
    </xf>
    <xf numFmtId="3" fontId="93" fillId="0" borderId="27" xfId="0" applyNumberFormat="1" applyFont="1" applyBorder="1" applyAlignment="1">
      <alignment horizontal="right" vertical="center" wrapText="1"/>
    </xf>
    <xf numFmtId="3" fontId="114" fillId="0" borderId="27" xfId="0" applyNumberFormat="1" applyFont="1" applyBorder="1" applyAlignment="1">
      <alignment horizontal="right" vertical="center" wrapText="1"/>
    </xf>
    <xf numFmtId="3" fontId="114" fillId="0" borderId="29" xfId="0" applyNumberFormat="1" applyFont="1" applyBorder="1" applyAlignment="1">
      <alignment horizontal="center" vertical="center" wrapText="1"/>
    </xf>
    <xf numFmtId="3" fontId="114" fillId="0" borderId="27" xfId="0" applyNumberFormat="1" applyFont="1" applyBorder="1" applyAlignment="1">
      <alignment horizontal="right" wrapText="1"/>
    </xf>
    <xf numFmtId="3" fontId="114" fillId="0" borderId="29" xfId="0" applyNumberFormat="1" applyFont="1" applyBorder="1" applyAlignment="1">
      <alignment horizontal="center" wrapText="1"/>
    </xf>
    <xf numFmtId="3" fontId="115" fillId="0" borderId="29" xfId="0" applyNumberFormat="1" applyFont="1" applyBorder="1" applyAlignment="1">
      <alignment horizontal="center" vertical="center" wrapText="1"/>
    </xf>
    <xf numFmtId="0" fontId="84" fillId="0" borderId="36" xfId="0" applyFont="1" applyBorder="1" applyAlignment="1">
      <alignment horizontal="right"/>
    </xf>
    <xf numFmtId="3" fontId="115" fillId="0" borderId="27" xfId="0" applyNumberFormat="1" applyFont="1" applyBorder="1" applyAlignment="1">
      <alignment wrapText="1"/>
    </xf>
    <xf numFmtId="3" fontId="115" fillId="0" borderId="29" xfId="0" applyNumberFormat="1" applyFont="1" applyBorder="1" applyAlignment="1">
      <alignment wrapText="1"/>
    </xf>
    <xf numFmtId="0" fontId="116" fillId="0" borderId="27" xfId="0" applyFont="1" applyBorder="1" applyAlignment="1">
      <alignment horizontal="left" wrapText="1"/>
    </xf>
    <xf numFmtId="0" fontId="116" fillId="0" borderId="27" xfId="0" applyFont="1" applyBorder="1" applyAlignment="1">
      <alignment horizontal="left" vertical="center" wrapText="1"/>
    </xf>
    <xf numFmtId="3" fontId="115" fillId="0" borderId="27" xfId="0" applyNumberFormat="1" applyFont="1" applyBorder="1" applyAlignment="1">
      <alignment horizontal="center" wrapText="1"/>
    </xf>
    <xf numFmtId="3" fontId="115" fillId="0" borderId="29" xfId="0" applyNumberFormat="1" applyFont="1" applyBorder="1" applyAlignment="1">
      <alignment horizontal="center" wrapText="1"/>
    </xf>
    <xf numFmtId="0" fontId="85" fillId="0" borderId="36" xfId="0" applyFont="1" applyBorder="1" applyAlignment="1">
      <alignment horizontal="right"/>
    </xf>
    <xf numFmtId="0" fontId="90" fillId="0" borderId="27" xfId="0" applyFont="1" applyBorder="1" applyAlignment="1">
      <alignment horizontal="left" vertical="center" wrapText="1"/>
    </xf>
    <xf numFmtId="0" fontId="85" fillId="0" borderId="28" xfId="0" applyFont="1" applyBorder="1" applyAlignment="1">
      <alignment horizontal="right"/>
    </xf>
    <xf numFmtId="3" fontId="114" fillId="0" borderId="27" xfId="0" applyNumberFormat="1" applyFont="1" applyBorder="1" applyAlignment="1">
      <alignment horizontal="center" wrapText="1"/>
    </xf>
    <xf numFmtId="0" fontId="84" fillId="0" borderId="26" xfId="0" applyFont="1" applyBorder="1" applyAlignment="1">
      <alignment horizontal="right"/>
    </xf>
    <xf numFmtId="0" fontId="115" fillId="0" borderId="27" xfId="0" applyFont="1" applyBorder="1" applyAlignment="1">
      <alignment horizontal="center" wrapText="1"/>
    </xf>
    <xf numFmtId="0" fontId="115" fillId="0" borderId="29" xfId="0" applyFont="1" applyBorder="1" applyAlignment="1">
      <alignment horizontal="center" wrapText="1"/>
    </xf>
    <xf numFmtId="0" fontId="115" fillId="0" borderId="35" xfId="0" applyFont="1" applyBorder="1" applyAlignment="1">
      <alignment horizontal="center" wrapText="1"/>
    </xf>
    <xf numFmtId="0" fontId="115" fillId="0" borderId="37" xfId="0" applyFont="1" applyBorder="1" applyAlignment="1">
      <alignment horizontal="center" wrapText="1"/>
    </xf>
    <xf numFmtId="3" fontId="115" fillId="0" borderId="27" xfId="0" applyNumberFormat="1" applyFont="1" applyBorder="1" applyAlignment="1">
      <alignment horizontal="right" wrapText="1"/>
    </xf>
    <xf numFmtId="0" fontId="84" fillId="0" borderId="38" xfId="0" applyFont="1" applyBorder="1" applyAlignment="1">
      <alignment horizontal="right"/>
    </xf>
    <xf numFmtId="0" fontId="90" fillId="0" borderId="35" xfId="0" applyFont="1" applyBorder="1" applyAlignment="1">
      <alignment horizontal="left" wrapText="1"/>
    </xf>
    <xf numFmtId="3" fontId="94" fillId="0" borderId="35" xfId="0" applyNumberFormat="1" applyFont="1" applyBorder="1" applyAlignment="1">
      <alignment horizontal="right" wrapText="1"/>
    </xf>
    <xf numFmtId="3" fontId="115" fillId="0" borderId="35" xfId="0" applyNumberFormat="1" applyFont="1" applyBorder="1" applyAlignment="1">
      <alignment horizontal="right" wrapText="1"/>
    </xf>
    <xf numFmtId="0" fontId="90" fillId="0" borderId="41" xfId="0" applyFont="1" applyBorder="1" applyAlignment="1">
      <alignment horizontal="left" wrapText="1"/>
    </xf>
    <xf numFmtId="3" fontId="94" fillId="0" borderId="41" xfId="0" applyNumberFormat="1" applyFont="1" applyBorder="1" applyAlignment="1">
      <alignment horizontal="right" wrapText="1"/>
    </xf>
    <xf numFmtId="0" fontId="118" fillId="0" borderId="41" xfId="0" applyFont="1" applyBorder="1" applyAlignment="1">
      <alignment horizontal="right" wrapText="1"/>
    </xf>
    <xf numFmtId="3" fontId="115" fillId="0" borderId="41" xfId="0" applyNumberFormat="1" applyFont="1" applyBorder="1" applyAlignment="1">
      <alignment horizontal="right" wrapText="1"/>
    </xf>
    <xf numFmtId="49" fontId="90" fillId="0" borderId="35" xfId="0" applyNumberFormat="1" applyFont="1" applyBorder="1" applyAlignment="1">
      <alignment horizontal="left" wrapText="1"/>
    </xf>
    <xf numFmtId="0" fontId="40" fillId="0" borderId="42" xfId="0" applyFont="1" applyBorder="1" applyAlignment="1">
      <alignment horizontal="left"/>
    </xf>
    <xf numFmtId="0" fontId="120" fillId="0" borderId="43" xfId="0" applyFont="1" applyBorder="1" applyAlignment="1">
      <alignment horizontal="left" wrapText="1"/>
    </xf>
    <xf numFmtId="3" fontId="93" fillId="0" borderId="43" xfId="0" applyNumberFormat="1" applyFont="1" applyBorder="1" applyAlignment="1">
      <alignment horizontal="right" wrapText="1"/>
    </xf>
    <xf numFmtId="3" fontId="92" fillId="0" borderId="43" xfId="0" applyNumberFormat="1" applyFont="1" applyBorder="1" applyAlignment="1">
      <alignment horizontal="right" wrapText="1"/>
    </xf>
    <xf numFmtId="3" fontId="45" fillId="0" borderId="0" xfId="0" applyNumberFormat="1" applyFont="1"/>
    <xf numFmtId="0" fontId="2" fillId="0" borderId="0" xfId="0" applyFont="1" applyAlignment="1">
      <alignment horizontal="left"/>
    </xf>
    <xf numFmtId="0" fontId="122" fillId="0" borderId="28" xfId="0" applyFont="1" applyBorder="1" applyAlignment="1">
      <alignment horizontal="center" vertical="center"/>
    </xf>
    <xf numFmtId="0" fontId="122" fillId="0" borderId="29" xfId="0" applyFont="1" applyBorder="1" applyAlignment="1">
      <alignment horizontal="center" vertical="center"/>
    </xf>
    <xf numFmtId="0" fontId="88" fillId="0" borderId="28" xfId="0" applyFont="1" applyBorder="1" applyAlignment="1">
      <alignment horizontal="right"/>
    </xf>
    <xf numFmtId="3" fontId="47" fillId="0" borderId="29" xfId="0" applyNumberFormat="1" applyFont="1" applyBorder="1" applyAlignment="1">
      <alignment horizontal="right"/>
    </xf>
    <xf numFmtId="3" fontId="47" fillId="0" borderId="29" xfId="0" applyNumberFormat="1" applyFont="1" applyBorder="1"/>
    <xf numFmtId="0" fontId="83" fillId="0" borderId="28" xfId="0" applyFont="1" applyBorder="1" applyAlignment="1">
      <alignment horizontal="right"/>
    </xf>
    <xf numFmtId="3" fontId="15" fillId="0" borderId="29" xfId="0" applyNumberFormat="1" applyFont="1" applyBorder="1"/>
    <xf numFmtId="0" fontId="83" fillId="0" borderId="38" xfId="0" applyFont="1" applyBorder="1" applyAlignment="1">
      <alignment horizontal="right"/>
    </xf>
    <xf numFmtId="0" fontId="88" fillId="0" borderId="38" xfId="0" applyFont="1" applyBorder="1" applyAlignment="1">
      <alignment horizontal="right"/>
    </xf>
    <xf numFmtId="49" fontId="47" fillId="0" borderId="45" xfId="0" applyNumberFormat="1" applyFont="1" applyBorder="1" applyAlignment="1">
      <alignment wrapText="1"/>
    </xf>
    <xf numFmtId="0" fontId="44" fillId="0" borderId="44" xfId="0" applyFont="1" applyBorder="1" applyAlignment="1">
      <alignment wrapText="1"/>
    </xf>
    <xf numFmtId="0" fontId="15" fillId="0" borderId="28" xfId="0" applyFont="1" applyBorder="1" applyAlignment="1">
      <alignment horizontal="left"/>
    </xf>
    <xf numFmtId="0" fontId="37" fillId="0" borderId="29" xfId="0" applyFont="1" applyBorder="1" applyAlignment="1">
      <alignment horizontal="left"/>
    </xf>
    <xf numFmtId="0" fontId="126" fillId="0" borderId="29" xfId="0" applyFont="1" applyBorder="1" applyAlignment="1">
      <alignment horizontal="left"/>
    </xf>
    <xf numFmtId="3" fontId="15" fillId="0" borderId="29" xfId="0" applyNumberFormat="1" applyFont="1" applyBorder="1" applyAlignment="1">
      <alignment horizontal="right"/>
    </xf>
    <xf numFmtId="0" fontId="84" fillId="0" borderId="28" xfId="0" applyFont="1" applyBorder="1" applyAlignment="1">
      <alignment horizontal="center"/>
    </xf>
    <xf numFmtId="3" fontId="19" fillId="0" borderId="29" xfId="0" applyNumberFormat="1" applyFont="1" applyBorder="1"/>
    <xf numFmtId="0" fontId="84" fillId="0" borderId="42" xfId="0" applyFont="1" applyBorder="1" applyAlignment="1">
      <alignment horizontal="center"/>
    </xf>
    <xf numFmtId="3" fontId="47" fillId="0" borderId="48" xfId="0" applyNumberFormat="1" applyFont="1" applyBorder="1"/>
    <xf numFmtId="0" fontId="14" fillId="0" borderId="5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49" fontId="83" fillId="0" borderId="52" xfId="0" applyNumberFormat="1" applyFont="1" applyBorder="1" applyAlignment="1">
      <alignment horizontal="center"/>
    </xf>
    <xf numFmtId="49" fontId="83" fillId="0" borderId="27" xfId="0" applyNumberFormat="1" applyFont="1" applyBorder="1" applyAlignment="1">
      <alignment horizontal="center"/>
    </xf>
    <xf numFmtId="49" fontId="15" fillId="3" borderId="27" xfId="0" applyNumberFormat="1" applyFont="1" applyFill="1" applyBorder="1" applyAlignment="1">
      <alignment horizontal="left" wrapText="1"/>
    </xf>
    <xf numFmtId="3" fontId="83" fillId="0" borderId="53" xfId="0" applyNumberFormat="1" applyFont="1" applyBorder="1" applyAlignment="1">
      <alignment horizontal="center"/>
    </xf>
    <xf numFmtId="49" fontId="15" fillId="0" borderId="52" xfId="0" applyNumberFormat="1" applyFont="1" applyBorder="1" applyAlignment="1">
      <alignment horizontal="center"/>
    </xf>
    <xf numFmtId="0" fontId="15" fillId="0" borderId="27" xfId="0" applyFont="1" applyBorder="1"/>
    <xf numFmtId="3" fontId="128" fillId="0" borderId="55" xfId="0" applyNumberFormat="1" applyFont="1" applyBorder="1" applyAlignment="1">
      <alignment horizontal="center"/>
    </xf>
    <xf numFmtId="49" fontId="42" fillId="0" borderId="54" xfId="0" applyNumberFormat="1" applyFont="1" applyBorder="1" applyAlignment="1">
      <alignment horizontal="center" wrapText="1"/>
    </xf>
    <xf numFmtId="0" fontId="127" fillId="0" borderId="35" xfId="0" applyFont="1" applyBorder="1" applyAlignment="1">
      <alignment horizontal="center" wrapText="1"/>
    </xf>
    <xf numFmtId="0" fontId="15" fillId="8" borderId="52" xfId="28" applyFont="1" applyFill="1" applyBorder="1" applyAlignment="1">
      <alignment horizontal="center" wrapText="1"/>
    </xf>
    <xf numFmtId="0" fontId="37" fillId="0" borderId="27" xfId="0" applyFont="1" applyBorder="1" applyAlignment="1">
      <alignment horizontal="center" wrapText="1"/>
    </xf>
    <xf numFmtId="0" fontId="15" fillId="8" borderId="27" xfId="28" applyFont="1" applyFill="1" applyBorder="1" applyAlignment="1">
      <alignment horizontal="left" wrapText="1"/>
    </xf>
    <xf numFmtId="3" fontId="128" fillId="0" borderId="53" xfId="0" applyNumberFormat="1" applyFont="1" applyBorder="1" applyAlignment="1">
      <alignment horizontal="center"/>
    </xf>
    <xf numFmtId="3" fontId="128" fillId="0" borderId="57" xfId="0" applyNumberFormat="1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131" fillId="0" borderId="58" xfId="0" applyFont="1" applyBorder="1" applyAlignment="1">
      <alignment horizontal="center"/>
    </xf>
    <xf numFmtId="0" fontId="131" fillId="0" borderId="45" xfId="0" applyFont="1" applyBorder="1" applyAlignment="1">
      <alignment horizontal="center"/>
    </xf>
    <xf numFmtId="0" fontId="131" fillId="0" borderId="35" xfId="0" applyFont="1" applyBorder="1" applyAlignment="1">
      <alignment horizontal="left"/>
    </xf>
    <xf numFmtId="3" fontId="47" fillId="0" borderId="60" xfId="0" applyNumberFormat="1" applyFont="1" applyBorder="1" applyAlignment="1">
      <alignment horizontal="right" vertical="center"/>
    </xf>
    <xf numFmtId="0" fontId="88" fillId="0" borderId="58" xfId="0" applyFont="1" applyBorder="1" applyAlignment="1">
      <alignment horizontal="center"/>
    </xf>
    <xf numFmtId="0" fontId="131" fillId="0" borderId="45" xfId="0" applyFont="1" applyBorder="1" applyAlignment="1">
      <alignment horizontal="left"/>
    </xf>
    <xf numFmtId="0" fontId="47" fillId="0" borderId="35" xfId="0" applyFont="1" applyBorder="1" applyAlignment="1">
      <alignment horizontal="left"/>
    </xf>
    <xf numFmtId="0" fontId="47" fillId="0" borderId="61" xfId="0" applyFont="1" applyBorder="1"/>
    <xf numFmtId="0" fontId="131" fillId="0" borderId="58" xfId="0" applyFont="1" applyBorder="1" applyAlignment="1">
      <alignment horizontal="left"/>
    </xf>
    <xf numFmtId="49" fontId="15" fillId="0" borderId="58" xfId="0" applyNumberFormat="1" applyFont="1" applyBorder="1" applyAlignment="1">
      <alignment horizontal="center"/>
    </xf>
    <xf numFmtId="49" fontId="15" fillId="0" borderId="61" xfId="0" applyNumberFormat="1" applyFont="1" applyBorder="1" applyAlignment="1">
      <alignment horizontal="center"/>
    </xf>
    <xf numFmtId="0" fontId="15" fillId="0" borderId="61" xfId="0" applyFont="1" applyBorder="1" applyAlignment="1">
      <alignment wrapText="1"/>
    </xf>
    <xf numFmtId="3" fontId="15" fillId="0" borderId="60" xfId="0" applyNumberFormat="1" applyFont="1" applyBorder="1" applyAlignment="1"/>
    <xf numFmtId="0" fontId="83" fillId="0" borderId="58" xfId="0" applyFont="1" applyBorder="1" applyAlignment="1">
      <alignment horizontal="center"/>
    </xf>
    <xf numFmtId="49" fontId="83" fillId="0" borderId="61" xfId="0" applyNumberFormat="1" applyFont="1" applyBorder="1" applyAlignment="1">
      <alignment horizontal="center"/>
    </xf>
    <xf numFmtId="3" fontId="42" fillId="0" borderId="59" xfId="0" applyNumberFormat="1" applyFont="1" applyBorder="1" applyAlignment="1"/>
    <xf numFmtId="3" fontId="42" fillId="0" borderId="60" xfId="0" applyNumberFormat="1" applyFont="1" applyBorder="1" applyAlignment="1"/>
    <xf numFmtId="3" fontId="77" fillId="0" borderId="60" xfId="0" applyNumberFormat="1" applyFont="1" applyBorder="1" applyAlignment="1">
      <alignment vertical="center"/>
    </xf>
    <xf numFmtId="3" fontId="77" fillId="0" borderId="60" xfId="0" applyNumberFormat="1" applyFont="1" applyBorder="1" applyAlignment="1"/>
    <xf numFmtId="49" fontId="47" fillId="0" borderId="58" xfId="0" applyNumberFormat="1" applyFont="1" applyBorder="1"/>
    <xf numFmtId="0" fontId="47" fillId="0" borderId="44" xfId="0" applyFont="1" applyBorder="1"/>
    <xf numFmtId="0" fontId="87" fillId="0" borderId="59" xfId="0" applyFont="1" applyBorder="1"/>
    <xf numFmtId="0" fontId="15" fillId="0" borderId="44" xfId="0" applyFont="1" applyBorder="1" applyAlignment="1">
      <alignment horizontal="center"/>
    </xf>
    <xf numFmtId="0" fontId="15" fillId="0" borderId="61" xfId="0" applyFont="1" applyBorder="1" applyAlignment="1">
      <alignment horizontal="left"/>
    </xf>
    <xf numFmtId="3" fontId="15" fillId="0" borderId="60" xfId="0" applyNumberFormat="1" applyFont="1" applyBorder="1" applyAlignment="1">
      <alignment horizontal="right"/>
    </xf>
    <xf numFmtId="49" fontId="15" fillId="3" borderId="61" xfId="0" applyNumberFormat="1" applyFont="1" applyFill="1" applyBorder="1" applyAlignment="1">
      <alignment horizontal="left" wrapText="1"/>
    </xf>
    <xf numFmtId="3" fontId="42" fillId="0" borderId="60" xfId="0" applyNumberFormat="1" applyFont="1" applyBorder="1" applyAlignment="1">
      <alignment horizontal="right"/>
    </xf>
    <xf numFmtId="49" fontId="83" fillId="0" borderId="58" xfId="0" applyNumberFormat="1" applyFont="1" applyBorder="1" applyAlignment="1">
      <alignment horizontal="center"/>
    </xf>
    <xf numFmtId="3" fontId="15" fillId="0" borderId="59" xfId="0" applyNumberFormat="1" applyFont="1" applyBorder="1" applyAlignment="1">
      <alignment horizontal="right"/>
    </xf>
    <xf numFmtId="0" fontId="132" fillId="0" borderId="61" xfId="0" applyFont="1" applyBorder="1" applyAlignment="1">
      <alignment horizontal="left" wrapText="1"/>
    </xf>
    <xf numFmtId="49" fontId="77" fillId="0" borderId="36" xfId="0" applyNumberFormat="1" applyFont="1" applyBorder="1" applyAlignment="1">
      <alignment horizontal="left" wrapText="1"/>
    </xf>
    <xf numFmtId="3" fontId="77" fillId="0" borderId="59" xfId="0" applyNumberFormat="1" applyFont="1" applyBorder="1" applyAlignment="1">
      <alignment horizontal="center"/>
    </xf>
    <xf numFmtId="3" fontId="133" fillId="0" borderId="59" xfId="0" applyNumberFormat="1" applyFont="1" applyBorder="1" applyAlignment="1">
      <alignment horizontal="center"/>
    </xf>
    <xf numFmtId="0" fontId="84" fillId="0" borderId="36" xfId="0" applyFont="1" applyBorder="1" applyAlignment="1">
      <alignment horizontal="center"/>
    </xf>
    <xf numFmtId="0" fontId="84" fillId="0" borderId="61" xfId="0" applyFont="1" applyBorder="1" applyAlignment="1">
      <alignment horizontal="center"/>
    </xf>
    <xf numFmtId="3" fontId="19" fillId="0" borderId="59" xfId="0" applyNumberFormat="1" applyFont="1" applyBorder="1" applyAlignment="1">
      <alignment horizontal="right"/>
    </xf>
    <xf numFmtId="0" fontId="15" fillId="0" borderId="61" xfId="0" applyFont="1" applyBorder="1"/>
    <xf numFmtId="0" fontId="84" fillId="0" borderId="62" xfId="0" applyFont="1" applyBorder="1" applyAlignment="1">
      <alignment horizontal="center"/>
    </xf>
    <xf numFmtId="0" fontId="84" fillId="0" borderId="43" xfId="0" applyFont="1" applyBorder="1" applyAlignment="1">
      <alignment horizontal="center"/>
    </xf>
    <xf numFmtId="0" fontId="15" fillId="0" borderId="43" xfId="0" applyFont="1" applyBorder="1"/>
    <xf numFmtId="3" fontId="15" fillId="0" borderId="48" xfId="0" applyNumberFormat="1" applyFont="1" applyBorder="1" applyAlignment="1">
      <alignment horizontal="right"/>
    </xf>
    <xf numFmtId="49" fontId="39" fillId="0" borderId="0" xfId="0" applyNumberFormat="1" applyFont="1" applyBorder="1" applyAlignment="1" applyProtection="1">
      <alignment horizontal="left"/>
      <protection locked="0"/>
    </xf>
    <xf numFmtId="0" fontId="39" fillId="0" borderId="58" xfId="0" applyFont="1" applyBorder="1" applyAlignment="1">
      <alignment horizontal="right" wrapText="1"/>
    </xf>
    <xf numFmtId="0" fontId="90" fillId="0" borderId="61" xfId="0" applyFont="1" applyBorder="1" applyAlignment="1">
      <alignment horizontal="left" wrapText="1"/>
    </xf>
    <xf numFmtId="3" fontId="94" fillId="0" borderId="61" xfId="0" applyNumberFormat="1" applyFont="1" applyBorder="1" applyAlignment="1">
      <alignment horizontal="right" wrapText="1"/>
    </xf>
    <xf numFmtId="4" fontId="94" fillId="0" borderId="61" xfId="0" applyNumberFormat="1" applyFont="1" applyBorder="1" applyAlignment="1">
      <alignment horizontal="center" wrapText="1"/>
    </xf>
    <xf numFmtId="4" fontId="94" fillId="0" borderId="59" xfId="0" applyNumberFormat="1" applyFont="1" applyBorder="1" applyAlignment="1">
      <alignment horizontal="center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23" fillId="0" borderId="3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wrapText="1"/>
    </xf>
    <xf numFmtId="3" fontId="19" fillId="0" borderId="0" xfId="0" applyNumberFormat="1" applyFont="1" applyBorder="1"/>
    <xf numFmtId="0" fontId="68" fillId="0" borderId="0" xfId="0" applyFont="1" applyBorder="1"/>
    <xf numFmtId="3" fontId="41" fillId="0" borderId="0" xfId="0" applyNumberFormat="1" applyFont="1" applyBorder="1"/>
    <xf numFmtId="4" fontId="41" fillId="0" borderId="0" xfId="0" applyNumberFormat="1" applyFont="1" applyBorder="1"/>
    <xf numFmtId="3" fontId="41" fillId="0" borderId="0" xfId="0" applyNumberFormat="1" applyFont="1" applyFill="1" applyBorder="1"/>
    <xf numFmtId="4" fontId="19" fillId="4" borderId="0" xfId="0" applyNumberFormat="1" applyFont="1" applyFill="1" applyBorder="1" applyAlignment="1">
      <alignment horizontal="center"/>
    </xf>
    <xf numFmtId="4" fontId="41" fillId="0" borderId="0" xfId="0" applyNumberFormat="1" applyFont="1" applyBorder="1" applyAlignment="1"/>
    <xf numFmtId="0" fontId="134" fillId="0" borderId="0" xfId="0" applyFont="1" applyBorder="1"/>
    <xf numFmtId="3" fontId="37" fillId="0" borderId="0" xfId="0" applyNumberFormat="1" applyFont="1" applyFill="1" applyBorder="1"/>
    <xf numFmtId="0" fontId="37" fillId="0" borderId="0" xfId="0" applyFont="1" applyBorder="1"/>
    <xf numFmtId="4" fontId="41" fillId="0" borderId="0" xfId="0" applyNumberFormat="1" applyFont="1" applyFill="1" applyBorder="1"/>
    <xf numFmtId="0" fontId="42" fillId="0" borderId="0" xfId="0" applyFont="1" applyBorder="1"/>
    <xf numFmtId="49" fontId="19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wrapText="1"/>
    </xf>
    <xf numFmtId="3" fontId="19" fillId="4" borderId="1" xfId="0" applyNumberFormat="1" applyFont="1" applyFill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15" fillId="0" borderId="58" xfId="0" applyFont="1" applyBorder="1" applyAlignment="1">
      <alignment horizontal="center"/>
    </xf>
    <xf numFmtId="0" fontId="15" fillId="0" borderId="45" xfId="0" applyFont="1" applyBorder="1" applyAlignment="1">
      <alignment horizontal="left"/>
    </xf>
    <xf numFmtId="0" fontId="15" fillId="0" borderId="35" xfId="0" applyFont="1" applyBorder="1" applyAlignment="1">
      <alignment horizontal="left"/>
    </xf>
    <xf numFmtId="3" fontId="0" fillId="0" borderId="9" xfId="0" applyNumberFormat="1" applyBorder="1"/>
    <xf numFmtId="3" fontId="34" fillId="0" borderId="0" xfId="0" applyNumberFormat="1" applyFont="1"/>
    <xf numFmtId="3" fontId="46" fillId="0" borderId="0" xfId="0" applyNumberFormat="1" applyFont="1"/>
    <xf numFmtId="0" fontId="0" fillId="0" borderId="9" xfId="0" applyBorder="1" applyAlignment="1">
      <alignment horizontal="center"/>
    </xf>
    <xf numFmtId="0" fontId="0" fillId="0" borderId="9" xfId="0" applyBorder="1"/>
    <xf numFmtId="49" fontId="121" fillId="0" borderId="0" xfId="0" applyNumberFormat="1" applyFont="1" applyBorder="1" applyAlignment="1" applyProtection="1">
      <alignment horizontal="left"/>
      <protection locked="0"/>
    </xf>
    <xf numFmtId="0" fontId="84" fillId="0" borderId="39" xfId="0" applyFont="1" applyBorder="1" applyAlignment="1">
      <alignment horizontal="right"/>
    </xf>
    <xf numFmtId="0" fontId="0" fillId="0" borderId="23" xfId="0" applyFont="1" applyBorder="1" applyAlignment="1">
      <alignment horizontal="right"/>
    </xf>
    <xf numFmtId="0" fontId="90" fillId="0" borderId="35" xfId="0" applyFont="1" applyBorder="1" applyAlignment="1">
      <alignment horizontal="left" wrapText="1"/>
    </xf>
    <xf numFmtId="0" fontId="117" fillId="0" borderId="21" xfId="0" applyFont="1" applyBorder="1" applyAlignment="1">
      <alignment horizontal="left" wrapText="1"/>
    </xf>
    <xf numFmtId="3" fontId="94" fillId="0" borderId="35" xfId="0" applyNumberFormat="1" applyFont="1" applyBorder="1" applyAlignment="1">
      <alignment horizontal="right" wrapText="1"/>
    </xf>
    <xf numFmtId="0" fontId="118" fillId="0" borderId="21" xfId="0" applyFont="1" applyBorder="1" applyAlignment="1">
      <alignment horizontal="right" wrapText="1"/>
    </xf>
    <xf numFmtId="3" fontId="115" fillId="0" borderId="35" xfId="0" applyNumberFormat="1" applyFont="1" applyBorder="1" applyAlignment="1">
      <alignment horizontal="right" wrapText="1"/>
    </xf>
    <xf numFmtId="0" fontId="119" fillId="0" borderId="21" xfId="0" applyFont="1" applyBorder="1" applyAlignment="1">
      <alignment horizontal="right" wrapText="1"/>
    </xf>
    <xf numFmtId="0" fontId="115" fillId="0" borderId="37" xfId="0" applyFont="1" applyBorder="1" applyAlignment="1">
      <alignment horizontal="center" wrapText="1"/>
    </xf>
    <xf numFmtId="0" fontId="44" fillId="0" borderId="40" xfId="0" applyFont="1" applyBorder="1" applyAlignment="1">
      <alignment horizontal="center" wrapText="1"/>
    </xf>
    <xf numFmtId="0" fontId="94" fillId="0" borderId="0" xfId="0" applyFont="1" applyAlignment="1"/>
    <xf numFmtId="49" fontId="108" fillId="0" borderId="0" xfId="0" applyNumberFormat="1" applyFont="1" applyBorder="1" applyAlignment="1" applyProtection="1">
      <alignment horizontal="center" vertical="top"/>
      <protection locked="0"/>
    </xf>
    <xf numFmtId="49" fontId="93" fillId="0" borderId="3" xfId="0" applyNumberFormat="1" applyFont="1" applyBorder="1" applyAlignment="1">
      <alignment horizontal="center" vertical="center"/>
    </xf>
    <xf numFmtId="49" fontId="93" fillId="0" borderId="4" xfId="0" applyNumberFormat="1" applyFont="1" applyBorder="1" applyAlignment="1">
      <alignment horizontal="center" vertical="center"/>
    </xf>
    <xf numFmtId="49" fontId="93" fillId="0" borderId="3" xfId="0" applyNumberFormat="1" applyFont="1" applyBorder="1" applyAlignment="1">
      <alignment horizontal="center" vertical="center" wrapText="1"/>
    </xf>
    <xf numFmtId="49" fontId="93" fillId="0" borderId="4" xfId="0" applyNumberFormat="1" applyFont="1" applyBorder="1" applyAlignment="1">
      <alignment horizontal="center" vertical="center" wrapText="1"/>
    </xf>
    <xf numFmtId="49" fontId="93" fillId="0" borderId="6" xfId="0" applyNumberFormat="1" applyFont="1" applyBorder="1" applyAlignment="1">
      <alignment horizontal="center" vertical="center" wrapText="1"/>
    </xf>
    <xf numFmtId="49" fontId="93" fillId="0" borderId="2" xfId="0" applyNumberFormat="1" applyFont="1" applyBorder="1" applyAlignment="1">
      <alignment horizontal="center" vertical="center" wrapText="1"/>
    </xf>
    <xf numFmtId="49" fontId="26" fillId="0" borderId="6" xfId="26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32" fillId="0" borderId="0" xfId="26" applyNumberFormat="1" applyFont="1" applyFill="1" applyBorder="1" applyAlignment="1" applyProtection="1">
      <alignment horizontal="left" vertical="top" wrapText="1"/>
      <protection locked="0"/>
    </xf>
    <xf numFmtId="49" fontId="18" fillId="0" borderId="0" xfId="26" applyNumberFormat="1" applyFont="1" applyFill="1" applyBorder="1" applyAlignment="1" applyProtection="1">
      <alignment horizontal="left" wrapText="1"/>
      <protection locked="0"/>
    </xf>
    <xf numFmtId="0" fontId="60" fillId="0" borderId="0" xfId="0" applyFont="1" applyAlignment="1"/>
    <xf numFmtId="0" fontId="15" fillId="0" borderId="0" xfId="26" applyFont="1" applyAlignment="1"/>
    <xf numFmtId="0" fontId="15" fillId="0" borderId="0" xfId="26" applyFont="1" applyAlignment="1">
      <alignment horizontal="right"/>
    </xf>
    <xf numFmtId="1" fontId="22" fillId="0" borderId="0" xfId="26" applyNumberFormat="1" applyFont="1" applyFill="1" applyBorder="1" applyAlignment="1">
      <alignment horizontal="center" vertical="center" wrapText="1"/>
    </xf>
    <xf numFmtId="0" fontId="23" fillId="0" borderId="3" xfId="26" applyFont="1" applyFill="1" applyBorder="1" applyAlignment="1">
      <alignment horizontal="center" vertical="center" wrapText="1"/>
    </xf>
    <xf numFmtId="0" fontId="23" fillId="0" borderId="4" xfId="26" applyFont="1" applyFill="1" applyBorder="1" applyAlignment="1">
      <alignment horizontal="center" vertical="center" wrapText="1"/>
    </xf>
    <xf numFmtId="49" fontId="24" fillId="0" borderId="3" xfId="26" applyNumberFormat="1" applyFont="1" applyFill="1" applyBorder="1" applyAlignment="1">
      <alignment horizontal="center" vertical="center" wrapText="1"/>
    </xf>
    <xf numFmtId="49" fontId="24" fillId="0" borderId="4" xfId="26" applyNumberFormat="1" applyFont="1" applyFill="1" applyBorder="1" applyAlignment="1">
      <alignment horizontal="center" vertical="center" wrapText="1"/>
    </xf>
    <xf numFmtId="0" fontId="24" fillId="0" borderId="3" xfId="26" applyFont="1" applyFill="1" applyBorder="1" applyAlignment="1">
      <alignment horizontal="center" vertical="center"/>
    </xf>
    <xf numFmtId="0" fontId="24" fillId="0" borderId="4" xfId="26" applyFont="1" applyFill="1" applyBorder="1" applyAlignment="1">
      <alignment horizontal="center" vertical="center"/>
    </xf>
    <xf numFmtId="0" fontId="24" fillId="0" borderId="3" xfId="26" applyFont="1" applyFill="1" applyBorder="1" applyAlignment="1">
      <alignment horizontal="center" vertical="center" wrapText="1"/>
    </xf>
    <xf numFmtId="0" fontId="24" fillId="0" borderId="4" xfId="26" applyFont="1" applyFill="1" applyBorder="1" applyAlignment="1">
      <alignment horizontal="center" vertical="center" wrapText="1"/>
    </xf>
    <xf numFmtId="0" fontId="24" fillId="0" borderId="6" xfId="26" applyFont="1" applyFill="1" applyBorder="1" applyAlignment="1">
      <alignment horizontal="center" vertical="center"/>
    </xf>
    <xf numFmtId="0" fontId="24" fillId="0" borderId="2" xfId="26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69" fillId="0" borderId="0" xfId="26" applyNumberFormat="1" applyFont="1" applyFill="1" applyBorder="1" applyAlignment="1">
      <alignment horizontal="left" wrapText="1"/>
    </xf>
    <xf numFmtId="0" fontId="40" fillId="0" borderId="0" xfId="0" applyFont="1" applyAlignment="1"/>
    <xf numFmtId="1" fontId="15" fillId="0" borderId="0" xfId="26" applyNumberFormat="1" applyFont="1" applyFill="1" applyBorder="1" applyAlignment="1">
      <alignment horizontal="left" vertical="top" wrapText="1"/>
    </xf>
    <xf numFmtId="0" fontId="3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42" fillId="0" borderId="58" xfId="0" applyNumberFormat="1" applyFont="1" applyBorder="1" applyAlignment="1">
      <alignment horizontal="left" wrapText="1"/>
    </xf>
    <xf numFmtId="0" fontId="62" fillId="0" borderId="61" xfId="0" applyFont="1" applyBorder="1" applyAlignment="1">
      <alignment horizontal="left" wrapText="1"/>
    </xf>
    <xf numFmtId="49" fontId="42" fillId="0" borderId="58" xfId="0" applyNumberFormat="1" applyFont="1" applyBorder="1" applyAlignment="1">
      <alignment horizontal="center" wrapText="1"/>
    </xf>
    <xf numFmtId="0" fontId="62" fillId="0" borderId="61" xfId="0" applyFont="1" applyBorder="1" applyAlignment="1">
      <alignment horizontal="center" wrapText="1"/>
    </xf>
    <xf numFmtId="49" fontId="42" fillId="0" borderId="54" xfId="0" applyNumberFormat="1" applyFont="1" applyBorder="1" applyAlignment="1">
      <alignment horizontal="center" wrapText="1"/>
    </xf>
    <xf numFmtId="0" fontId="127" fillId="0" borderId="35" xfId="0" applyFont="1" applyBorder="1" applyAlignment="1">
      <alignment horizontal="center" wrapText="1"/>
    </xf>
    <xf numFmtId="0" fontId="42" fillId="8" borderId="56" xfId="28" applyFont="1" applyFill="1" applyBorder="1" applyAlignment="1">
      <alignment horizontal="center" wrapText="1"/>
    </xf>
    <xf numFmtId="0" fontId="62" fillId="0" borderId="45" xfId="0" applyFont="1" applyBorder="1" applyAlignment="1">
      <alignment wrapText="1"/>
    </xf>
    <xf numFmtId="0" fontId="62" fillId="0" borderId="44" xfId="0" applyFont="1" applyBorder="1" applyAlignment="1">
      <alignment wrapText="1"/>
    </xf>
    <xf numFmtId="0" fontId="129" fillId="0" borderId="58" xfId="0" applyFont="1" applyBorder="1" applyAlignment="1">
      <alignment horizontal="left"/>
    </xf>
    <xf numFmtId="0" fontId="129" fillId="0" borderId="44" xfId="0" applyFont="1" applyBorder="1" applyAlignment="1">
      <alignment horizontal="left"/>
    </xf>
    <xf numFmtId="0" fontId="130" fillId="0" borderId="35" xfId="0" applyFont="1" applyBorder="1" applyAlignment="1">
      <alignment horizontal="left"/>
    </xf>
    <xf numFmtId="0" fontId="130" fillId="0" borderId="59" xfId="0" applyFont="1" applyBorder="1" applyAlignment="1">
      <alignment horizontal="left"/>
    </xf>
    <xf numFmtId="0" fontId="42" fillId="0" borderId="36" xfId="0" applyFont="1" applyBorder="1" applyAlignment="1">
      <alignment horizontal="center" wrapText="1"/>
    </xf>
    <xf numFmtId="0" fontId="62" fillId="0" borderId="45" xfId="0" applyFont="1" applyBorder="1" applyAlignment="1">
      <alignment horizontal="center" wrapText="1"/>
    </xf>
    <xf numFmtId="0" fontId="62" fillId="0" borderId="44" xfId="0" applyFont="1" applyBorder="1" applyAlignment="1">
      <alignment horizontal="center" wrapText="1"/>
    </xf>
    <xf numFmtId="0" fontId="15" fillId="0" borderId="30" xfId="0" applyFont="1" applyBorder="1" applyAlignment="1"/>
    <xf numFmtId="0" fontId="37" fillId="0" borderId="44" xfId="0" applyFont="1" applyBorder="1" applyAlignment="1"/>
    <xf numFmtId="0" fontId="19" fillId="0" borderId="30" xfId="0" applyFont="1" applyBorder="1" applyAlignment="1">
      <alignment horizontal="left"/>
    </xf>
    <xf numFmtId="0" fontId="41" fillId="0" borderId="44" xfId="0" applyFont="1" applyBorder="1" applyAlignment="1">
      <alignment horizontal="left"/>
    </xf>
    <xf numFmtId="0" fontId="15" fillId="0" borderId="46" xfId="0" applyFont="1" applyBorder="1" applyAlignment="1"/>
    <xf numFmtId="0" fontId="37" fillId="0" borderId="47" xfId="0" applyFont="1" applyBorder="1" applyAlignment="1"/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3" fillId="0" borderId="49" xfId="0" applyFont="1" applyBorder="1" applyAlignment="1">
      <alignment horizontal="center" vertical="center" wrapText="1"/>
    </xf>
    <xf numFmtId="0" fontId="83" fillId="0" borderId="52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/>
    </xf>
    <xf numFmtId="0" fontId="83" fillId="0" borderId="50" xfId="0" applyFont="1" applyBorder="1" applyAlignment="1">
      <alignment horizontal="center" vertical="center" wrapText="1"/>
    </xf>
    <xf numFmtId="0" fontId="86" fillId="0" borderId="27" xfId="0" applyFont="1" applyBorder="1" applyAlignment="1">
      <alignment horizontal="center" vertical="center" wrapText="1"/>
    </xf>
    <xf numFmtId="0" fontId="83" fillId="0" borderId="51" xfId="0" applyFont="1" applyBorder="1" applyAlignment="1">
      <alignment horizontal="center" vertical="center"/>
    </xf>
    <xf numFmtId="0" fontId="86" fillId="0" borderId="53" xfId="0" applyFont="1" applyBorder="1" applyAlignment="1">
      <alignment horizontal="center" vertical="center"/>
    </xf>
    <xf numFmtId="0" fontId="124" fillId="0" borderId="30" xfId="0" applyFont="1" applyBorder="1" applyAlignment="1"/>
    <xf numFmtId="0" fontId="125" fillId="0" borderId="44" xfId="0" applyFont="1" applyBorder="1" applyAlignment="1"/>
    <xf numFmtId="0" fontId="15" fillId="0" borderId="30" xfId="0" applyFont="1" applyBorder="1" applyAlignment="1">
      <alignment horizontal="left"/>
    </xf>
    <xf numFmtId="0" fontId="37" fillId="0" borderId="44" xfId="0" applyFont="1" applyBorder="1" applyAlignment="1">
      <alignment horizontal="left"/>
    </xf>
    <xf numFmtId="49" fontId="15" fillId="0" borderId="30" xfId="0" applyNumberFormat="1" applyFont="1" applyBorder="1" applyAlignment="1">
      <alignment wrapText="1"/>
    </xf>
    <xf numFmtId="0" fontId="37" fillId="0" borderId="44" xfId="0" applyFont="1" applyBorder="1" applyAlignment="1">
      <alignment wrapText="1"/>
    </xf>
    <xf numFmtId="49" fontId="15" fillId="0" borderId="45" xfId="0" applyNumberFormat="1" applyFont="1" applyBorder="1" applyAlignment="1">
      <alignment wrapText="1"/>
    </xf>
    <xf numFmtId="0" fontId="0" fillId="0" borderId="44" xfId="0" applyFont="1" applyBorder="1" applyAlignment="1">
      <alignment wrapText="1"/>
    </xf>
    <xf numFmtId="0" fontId="19" fillId="0" borderId="28" xfId="0" applyFont="1" applyBorder="1" applyAlignment="1">
      <alignment horizontal="left"/>
    </xf>
    <xf numFmtId="0" fontId="19" fillId="0" borderId="44" xfId="0" applyFont="1" applyBorder="1" applyAlignment="1">
      <alignment horizontal="left"/>
    </xf>
    <xf numFmtId="0" fontId="41" fillId="0" borderId="27" xfId="0" applyFont="1" applyBorder="1" applyAlignment="1">
      <alignment horizontal="left"/>
    </xf>
    <xf numFmtId="0" fontId="41" fillId="0" borderId="29" xfId="0" applyFont="1" applyBorder="1" applyAlignment="1">
      <alignment horizontal="left"/>
    </xf>
    <xf numFmtId="0" fontId="0" fillId="0" borderId="44" xfId="0" applyFont="1" applyBorder="1" applyAlignment="1">
      <alignment horizontal="left"/>
    </xf>
    <xf numFmtId="0" fontId="124" fillId="0" borderId="30" xfId="0" applyFont="1" applyBorder="1" applyAlignment="1">
      <alignment wrapText="1"/>
    </xf>
    <xf numFmtId="0" fontId="125" fillId="0" borderId="44" xfId="0" applyFont="1" applyBorder="1" applyAlignment="1">
      <alignment wrapText="1"/>
    </xf>
    <xf numFmtId="0" fontId="15" fillId="0" borderId="0" xfId="0" applyFont="1" applyAlignment="1"/>
    <xf numFmtId="0" fontId="85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29" fillId="0" borderId="12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46" fillId="0" borderId="17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46" fillId="0" borderId="29" xfId="0" applyFont="1" applyBorder="1" applyAlignment="1">
      <alignment horizontal="center" vertical="center"/>
    </xf>
    <xf numFmtId="0" fontId="122" fillId="0" borderId="30" xfId="0" applyFont="1" applyBorder="1" applyAlignment="1">
      <alignment horizontal="center" vertical="center"/>
    </xf>
    <xf numFmtId="0" fontId="123" fillId="0" borderId="44" xfId="0" applyFont="1" applyBorder="1" applyAlignment="1">
      <alignment horizontal="center" vertical="center"/>
    </xf>
    <xf numFmtId="0" fontId="124" fillId="0" borderId="30" xfId="0" applyFont="1" applyBorder="1" applyAlignment="1">
      <alignment horizontal="left"/>
    </xf>
    <xf numFmtId="0" fontId="125" fillId="0" borderId="44" xfId="0" applyFont="1" applyBorder="1" applyAlignment="1">
      <alignment horizontal="left"/>
    </xf>
    <xf numFmtId="49" fontId="77" fillId="0" borderId="36" xfId="0" applyNumberFormat="1" applyFont="1" applyBorder="1" applyAlignment="1">
      <alignment horizontal="left" wrapText="1"/>
    </xf>
    <xf numFmtId="49" fontId="77" fillId="0" borderId="45" xfId="0" applyNumberFormat="1" applyFont="1" applyBorder="1" applyAlignment="1">
      <alignment horizontal="left" wrapText="1"/>
    </xf>
    <xf numFmtId="49" fontId="77" fillId="0" borderId="44" xfId="0" applyNumberFormat="1" applyFont="1" applyBorder="1" applyAlignment="1">
      <alignment horizontal="left" wrapText="1"/>
    </xf>
    <xf numFmtId="49" fontId="77" fillId="0" borderId="58" xfId="0" applyNumberFormat="1" applyFont="1" applyBorder="1" applyAlignment="1">
      <alignment horizontal="left" wrapText="1"/>
    </xf>
    <xf numFmtId="0" fontId="132" fillId="0" borderId="61" xfId="0" applyFont="1" applyBorder="1" applyAlignment="1">
      <alignment horizontal="left" wrapText="1"/>
    </xf>
    <xf numFmtId="0" fontId="129" fillId="0" borderId="36" xfId="0" applyFont="1" applyBorder="1" applyAlignment="1">
      <alignment horizontal="left"/>
    </xf>
    <xf numFmtId="0" fontId="129" fillId="0" borderId="45" xfId="0" applyFont="1" applyBorder="1" applyAlignment="1">
      <alignment horizontal="left"/>
    </xf>
    <xf numFmtId="0" fontId="129" fillId="0" borderId="60" xfId="0" applyFont="1" applyBorder="1" applyAlignment="1">
      <alignment horizontal="left"/>
    </xf>
    <xf numFmtId="49" fontId="42" fillId="0" borderId="36" xfId="0" applyNumberFormat="1" applyFont="1" applyBorder="1" applyAlignment="1">
      <alignment horizontal="center" wrapText="1"/>
    </xf>
    <xf numFmtId="49" fontId="42" fillId="0" borderId="45" xfId="0" applyNumberFormat="1" applyFont="1" applyBorder="1" applyAlignment="1">
      <alignment horizontal="center" wrapText="1"/>
    </xf>
    <xf numFmtId="49" fontId="42" fillId="0" borderId="44" xfId="0" applyNumberFormat="1" applyFont="1" applyBorder="1" applyAlignment="1">
      <alignment horizontal="center" wrapText="1"/>
    </xf>
    <xf numFmtId="49" fontId="29" fillId="0" borderId="9" xfId="26" applyNumberFormat="1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1" fontId="2" fillId="0" borderId="0" xfId="26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4" fillId="0" borderId="3" xfId="2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7" fillId="0" borderId="3" xfId="2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</cellXfs>
  <cellStyles count="29">
    <cellStyle name="Normal_meresha_07" xfId="5" xr:uid="{00000000-0005-0000-0000-000000000000}"/>
    <cellStyle name="Normal_Доходи" xfId="28" xr:uid="{00000000-0005-0000-0000-000001000000}"/>
    <cellStyle name="Гіперпосилання" xfId="1" builtinId="8"/>
    <cellStyle name="Звичайний" xfId="0" builtinId="0"/>
    <cellStyle name="Звичайний 10" xfId="6" xr:uid="{00000000-0005-0000-0000-000003000000}"/>
    <cellStyle name="Звичайний 11" xfId="7" xr:uid="{00000000-0005-0000-0000-000004000000}"/>
    <cellStyle name="Звичайний 12" xfId="8" xr:uid="{00000000-0005-0000-0000-000005000000}"/>
    <cellStyle name="Звичайний 13" xfId="9" xr:uid="{00000000-0005-0000-0000-000006000000}"/>
    <cellStyle name="Звичайний 14" xfId="10" xr:uid="{00000000-0005-0000-0000-000007000000}"/>
    <cellStyle name="Звичайний 15" xfId="11" xr:uid="{00000000-0005-0000-0000-000008000000}"/>
    <cellStyle name="Звичайний 16" xfId="12" xr:uid="{00000000-0005-0000-0000-000009000000}"/>
    <cellStyle name="Звичайний 17" xfId="13" xr:uid="{00000000-0005-0000-0000-00000A000000}"/>
    <cellStyle name="Звичайний 18" xfId="14" xr:uid="{00000000-0005-0000-0000-00000B000000}"/>
    <cellStyle name="Звичайний 19" xfId="15" xr:uid="{00000000-0005-0000-0000-00000C000000}"/>
    <cellStyle name="Звичайний 2" xfId="16" xr:uid="{00000000-0005-0000-0000-00000D000000}"/>
    <cellStyle name="Звичайний 20" xfId="17" xr:uid="{00000000-0005-0000-0000-00000E000000}"/>
    <cellStyle name="Звичайний 3" xfId="18" xr:uid="{00000000-0005-0000-0000-00000F000000}"/>
    <cellStyle name="Звичайний 4" xfId="19" xr:uid="{00000000-0005-0000-0000-000010000000}"/>
    <cellStyle name="Звичайний 5" xfId="20" xr:uid="{00000000-0005-0000-0000-000011000000}"/>
    <cellStyle name="Звичайний 6" xfId="21" xr:uid="{00000000-0005-0000-0000-000012000000}"/>
    <cellStyle name="Звичайний 7" xfId="22" xr:uid="{00000000-0005-0000-0000-000013000000}"/>
    <cellStyle name="Звичайний 8" xfId="23" xr:uid="{00000000-0005-0000-0000-000014000000}"/>
    <cellStyle name="Звичайний 9" xfId="24" xr:uid="{00000000-0005-0000-0000-000015000000}"/>
    <cellStyle name="Обычный 2" xfId="4" xr:uid="{00000000-0005-0000-0000-000017000000}"/>
    <cellStyle name="Обычный 2 2" xfId="27" xr:uid="{00000000-0005-0000-0000-000018000000}"/>
    <cellStyle name="Обычный_Dod5 2" xfId="26" xr:uid="{00000000-0005-0000-0000-000019000000}"/>
    <cellStyle name="Обычный_Dod6" xfId="2" xr:uid="{00000000-0005-0000-0000-00001A000000}"/>
    <cellStyle name="Обычный_ZV1PIV98" xfId="3" xr:uid="{00000000-0005-0000-0000-00001B000000}"/>
    <cellStyle name="Стиль 1" xfId="25" xr:uid="{00000000-0005-0000-0000-00001C000000}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" name="Text Box 1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1" name="Text Box 1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2" name="Text Box 1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" name="Text Box 16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" name="Text Box 20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6" name="Text Box 2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7" name="Text Box 2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8" name="Text Box 2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9" name="Text Box 2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" name="Text Box 30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" name="Text Box 3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" name="Text Box 3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3" name="Text Box 3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" name="Text Box 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" name="Text Box 1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" name="Text Box 14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" name="Text Box 16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" name="Text Box 18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4" name="Text Box 2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5" name="Text Box 2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6" name="Text Box 2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7" name="Text Box 2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8" name="Text Box 2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" name="Text Box 3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" name="Text Box 3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" name="Text Box 34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" name="Text Box 6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" name="Text Box 10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5" name="Text Box 1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6" name="Text Box 1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" name="Text Box 1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" name="Text Box 1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" name="Text Box 20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" name="Text Box 2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1" name="Text Box 24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" name="Text Box 26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" name="Text Box 28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" name="Text Box 30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5" name="Text Box 3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" name="Text Box 3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" name="Text Box 3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" name="Text Box 4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4" name="Text Box 6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6" name="Text Box 10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7" name="Text Box 1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" name="Text Box 14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9" name="Text Box 16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0" name="Text Box 1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" name="Text Box 2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" name="Text Box 2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" name="Text Box 24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4" name="Text Box 26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" name="Text Box 2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" name="Text Box 30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" name="Text Box 3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" name="Text Box 34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" name="Text Box 36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" name="Text Box 4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" name="Text Box 6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5" name="Text Box 10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6" name="Text Box 1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7" name="Text Box 14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8" name="Text Box 1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9" name="Text Box 1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0" name="Text Box 20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1" name="Text Box 2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2" name="Text Box 2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3" name="Text Box 2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4" name="Text Box 28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" name="Text Box 30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6" name="Text Box 3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7" name="Text Box 34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8" name="Text Box 3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7" name="Text Box 4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" name="Text Box 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0" name="Text Box 10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1" name="Text Box 1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2" name="Text Box 14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3" name="Text Box 16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4" name="Text Box 18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5" name="Text Box 20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6" name="Text Box 2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7" name="Text Box 2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8" name="Text Box 2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9" name="Text Box 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0" name="Text Box 30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1" name="Text Box 3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" name="Text Box 3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3" name="Text Box 36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" name="Text Box 4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2" name="Text Box 1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3" name="Text Box 1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4" name="Text Box 14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5" name="Text Box 16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6" name="Text Box 18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7" name="Text Box 20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8" name="Text Box 2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9" name="Text Box 24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0" name="Text Box 26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1" name="Text Box 2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" name="Text Box 3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3" name="Text Box 3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4" name="Text Box 34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5" name="Text Box 36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8" name="Text Box 4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9" name="Text Box 6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1" name="Text Box 1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2" name="Text Box 1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3" name="Text Box 14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4" name="Text Box 16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5" name="Text Box 18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6" name="Text Box 20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7" name="Text Box 2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8" name="Text Box 24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9" name="Text Box 26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0" name="Text Box 2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1" name="Text Box 3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2" name="Text Box 3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3" name="Text Box 34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4" name="Text Box 36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3" name="Text Box 4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5" name="Text Box 8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6" name="Text Box 1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7" name="Text Box 1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8" name="Text Box 14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9" name="Text Box 16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0" name="Text Box 18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1" name="Text Box 2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42" name="Text Box 2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3" name="Text Box 2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4" name="Text Box 24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5" name="Text Box 26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46" name="Text Box 27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7" name="Text Box 28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8" name="Text Box 30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9" name="Text Box 3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0" name="Text Box 33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1" name="Text Box 34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" name="Text Box 35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3" name="Text Box 36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6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8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0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1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14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16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18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0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2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2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26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28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30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3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34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36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4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8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0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1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14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16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18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0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1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14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16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1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0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2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2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26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28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30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3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34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36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4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6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0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" name="Text Box 1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" name="Text Box 1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" name="Text Box 16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" name="Text Box 18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9" name="Text Box 4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0" name="Text Box 6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1" name="Text Box 8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2" name="Text Box 10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3" name="Text Box 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4" name="Text Box 14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5" name="Text Box 16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6" name="Text Box 1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7" name="Text Box 20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8" name="Text Box 2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9" name="Text Box 24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0" name="Text Box 26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1" name="Text Box 28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2" name="Text Box 30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3" name="Text Box 3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4" name="Text Box 34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5" name="Text Box 36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4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6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0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1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1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16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18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0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2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24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26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2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30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3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3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36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6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8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1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14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16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18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4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0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1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14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16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18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0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2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24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26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2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30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3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34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36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6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8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0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1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14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16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1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4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8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0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1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14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1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18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0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2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24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26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28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30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3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34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3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4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6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8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0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" name="Text Box 1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" name="Text Box 14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" name="Text Box 16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" name="Text Box 1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8" name="Text Box 4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9" name="Text Box 6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0" name="Text Box 8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1" name="Text Box 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2" name="Text Box 1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3" name="Text Box 14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4" name="Text Box 1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5" name="Text Box 18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6" name="Text Box 20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7" name="Text Box 2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8" name="Text Box 24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9" name="Text Box 26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0" name="Text Box 28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1" name="Text Box 3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2" name="Text Box 3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3" name="Text Box 34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4" name="Text Box 3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4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8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0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1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14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16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18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0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2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24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2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28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30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3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34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36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4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6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0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8" name="Text Box 1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" name="Text Box 14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" name="Text Box 16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" name="Text Box 18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4" name="Text Box 4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5" name="Text Box 6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56" name="Text Box 7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7" name="Text Box 8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58" name="Text Box 9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9" name="Text Box 10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0" name="Text Box 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1" name="Text Box 14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2" name="Text Box 16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3" name="Text Box 18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4" name="Text Box 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5" name="Text Box 2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6" name="Text Box 24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7" name="Text Box 25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8" name="Text Box 26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9" name="Text Box 2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0" name="Text Box 30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1" name="Text Box 3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72" name="Text Box 3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3" name="Text Box 34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74" name="Text Box 35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5" name="Text Box 36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4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6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10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1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1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16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18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20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2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24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26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2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30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3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3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36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6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8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0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4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6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1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4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6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10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1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14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1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18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20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2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24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26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2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30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3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34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" name="Text Box 3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" name="Text Box 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" name="Text Box 6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" name="Text Box 10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" name="Text Box 1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" name="Text Box 14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" name="Text Box 16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9" name="Text Box 1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1" name="Text Box 4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2" name="Text Box 6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3" name="Text Box 8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4" name="Text Box 1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5" name="Text Box 1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6" name="Text Box 14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7" name="Text Box 1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8" name="Text Box 18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9" name="Text Box 20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0" name="Text Box 2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1" name="Text Box 24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2" name="Text Box 26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3" name="Text Box 28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4" name="Text Box 3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5" name="Text Box 3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6" name="Text Box 34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7" name="Text Box 3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4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8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10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1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14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16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1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20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2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24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2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28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30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3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34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36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4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6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0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6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18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4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8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10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1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14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16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18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2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2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24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2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28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30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3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34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36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4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6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8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0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4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18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4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6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10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1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14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16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18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2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2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24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26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2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30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3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34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36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6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8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10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1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1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1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0" name="Text Box 4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1" name="Text Box 6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3" name="Text Box 10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4" name="Text Box 1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5" name="Text Box 1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6" name="Text Box 16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7" name="Text Box 18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8" name="Text Box 2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9" name="Text Box 2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0" name="Text Box 24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1" name="Text Box 26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2" name="Text Box 2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3" name="Text Box 30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4" name="Text Box 3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5" name="Text Box 3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6" name="Text Box 36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8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1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1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14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1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18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20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2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2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26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28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3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3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34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3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4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8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0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4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6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18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6" name="Text Box 4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7" name="Text Box 5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8" name="Text Box 6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9" name="Text Box 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0" name="Text Box 10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1" name="Text Box 1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2" name="Text Box 1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3" name="Text Box 14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5" name="Text Box 16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6" name="Text Box 17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7" name="Text Box 18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8" name="Text Box 19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9" name="Text Box 20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0" name="Text Box 2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1" name="Text Box 2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2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3" name="Text Box 2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2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5" name="Text Box 2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2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" name="Text Box 2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3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3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00" name="Text Box 3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34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02" name="Text Box 35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36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6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8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1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14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16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1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2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2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2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26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28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3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3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34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36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4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8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10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1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14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16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18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6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8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0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" name="Text Box 1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" name="Text Box 14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" name="Text Box 16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9" name="Text Box 1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" name="Text Box 20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" name="Text Box 2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" name="Text Box 2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" name="Text Box 26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4" name="Text Box 28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5" name="Text Box 30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" name="Text Box 3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" name="Text Box 34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" name="Text Box 36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" name="Text Box 4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" name="Text Box 6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" name="Text Box 8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3" name="Text Box 10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1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1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16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18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4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0" name="Text Box 6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8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2" name="Text Box 10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1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4" name="Text Box 14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16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6" name="Text Box 1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20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8" name="Text Box 2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24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0" name="Text Box 26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28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2" name="Text Box 30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3" name="Text Box 3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4" name="Text Box 34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5" name="Text Box 36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4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6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0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1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1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16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18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0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2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24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26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2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30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3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3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36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6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8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1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14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16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18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4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6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0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1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14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16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18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0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2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24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26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2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30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3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34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36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6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0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1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14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16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1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4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6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8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0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1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14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1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18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20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2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24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26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28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30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3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34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3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4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6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8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0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1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14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16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18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8" name="Text Box 4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9" name="Text Box 6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1" name="Text Box 1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2" name="Text Box 1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3" name="Text Box 14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4" name="Text Box 16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5" name="Text Box 1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6" name="Text Box 20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7" name="Text Box 2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8" name="Text Box 24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9" name="Text Box 26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0" name="Text Box 28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1" name="Text Box 3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2" name="Text Box 3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3" name="Text Box 34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4" name="Text Box 36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4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0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1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1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16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18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0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2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24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2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28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30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3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3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4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6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1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14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16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18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3" name="Text Box 4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04" name="Text Box 5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5" name="Text Box 6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06" name="Text Box 7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7" name="Text Box 8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08" name="Text Box 9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9" name="Text Box 10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10" name="Text Box 1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1" name="Text Box 12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2" name="Text Box 14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4" name="Text Box 16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5" name="Text Box 1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6" name="Text Box 20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7" name="Text Box 22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8" name="Text Box 24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9" name="Text Box 26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0" name="Text Box 2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1" name="Text Box 3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2" name="Text Box 32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3" name="Text Box 34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4" name="Text Box 36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4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6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10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12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14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16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18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22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24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26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2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30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32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34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36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0" name="Text Box 4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6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2" name="Text Box 8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0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4" name="Text Box 12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6" name="Text Box 16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8" name="Text Box 20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0" name="Text Box 24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6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2" name="Text Box 28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3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4" name="Text Box 32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3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6" name="Text Box 36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0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22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24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2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28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30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32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34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36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9" name="Text Box 4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0" name="Text Box 6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1" name="Text Box 8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2" name="Text Box 10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3" name="Text Box 1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4" name="Text Box 14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5" name="Text Box 16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6" name="Text Box 18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7" name="Text Box 2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8" name="Text Box 22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9" name="Text Box 24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0" name="Text Box 26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1" name="Text Box 28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2" name="Text Box 30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3" name="Text Box 3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4" name="Text Box 3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5" name="Text Box 36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0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22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24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26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2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3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32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34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36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4" name="Text Box 4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5" name="Text Box 6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526" name="Text Box 7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7" name="Text Box 8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528" name="Text Box 9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9" name="Text Box 10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530" name="Text Box 1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1" name="Text Box 12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2" name="Text Box 14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3" name="Text Box 16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4" name="Text Box 18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5" name="Text Box 20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6" name="Text Box 22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7" name="Text Box 24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8" name="Text Box 26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9" name="Text Box 2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0" name="Text Box 30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1" name="Text Box 32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2" name="Text Box 34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3" name="Text Box 36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6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8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0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14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16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18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0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2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2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26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28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0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32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34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36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4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6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8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0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2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8" name="Text Box 14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9" name="Text Box 16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0" name="Text Box 18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2" name="Text Box 4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3" name="Text Box 6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4" name="Text Box 8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5" name="Text Box 10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6" name="Text Box 12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14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16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1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20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22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24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26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28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30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32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34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36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6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8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0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2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1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16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18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9" name="Text Box 4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0" name="Text Box 6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1" name="Text Box 8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2" name="Text Box 10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3" name="Text Box 1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4" name="Text Box 14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16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6" name="Text Box 18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20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8" name="Text Box 22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24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0" name="Text Box 26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28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2" name="Text Box 30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3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4" name="Text Box 34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36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4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6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0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2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14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16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18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0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2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24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26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0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32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3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36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6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0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2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14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1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18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4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6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8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0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2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14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16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18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0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24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26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28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0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32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34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36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4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6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0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2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14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16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1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4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6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8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0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2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14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1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18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0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2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24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26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28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0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32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34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3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4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6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8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0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14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16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18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4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6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8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2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14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16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18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0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2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24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26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28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2" name="Text Box 32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3" name="Text Box 34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4" name="Text Box 36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4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8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0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2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14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16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18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0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2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24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28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0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32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34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36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4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6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8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0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2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14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16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18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3" name="Text Box 4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4" name="Text Box 6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5" name="Text Box 8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6" name="Text Box 10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7" name="Text Box 12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8" name="Text Box 14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9" name="Text Box 16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0" name="Text Box 18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1" name="Text Box 2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2" name="Text Box 22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3" name="Text Box 24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4" name="Text Box 26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5" name="Text Box 28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6" name="Text Box 30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7" name="Text Box 32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8" name="Text Box 34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9" name="Text Box 36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4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6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0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2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14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1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18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0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2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24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26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28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0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32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3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3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4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6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8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0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14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16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18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4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6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8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2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3" name="Text Box 14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4" name="Text Box 16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5" name="Text Box 18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6" name="Text Box 20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7" name="Text Box 22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8" name="Text Box 24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9" name="Text Box 26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0" name="Text Box 28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1" name="Text Box 3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32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34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36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4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8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0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2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14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16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18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4" name="Text Box 2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5" name="Text Box 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6" name="Text Box 6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7" name="Text Box 8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8" name="Text Box 10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9" name="Text Box 12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0" name="Text Box 14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1" name="Text Box 16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2" name="Text Box 18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3" name="Text Box 20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4" name="Text Box 22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5" name="Text Box 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6" name="Text Box 26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7" name="Text Box 28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8" name="Text Box 30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9" name="Text Box 32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0" name="Text Box 34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1" name="Text Box 36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4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6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8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0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2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14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16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18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2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24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26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28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0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32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34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36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4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6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8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0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2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14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1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18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4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6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8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0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2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1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16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18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2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24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26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28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0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32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3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36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4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6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8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2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14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16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18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4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10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12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14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16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18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20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22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24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26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2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30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32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34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36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2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6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8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0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2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14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16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18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3" name="Text Box 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4" name="Text Box 4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5" name="Text Box 6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6" name="Text Box 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7" name="Text Box 10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8" name="Text Box 12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9" name="Text Box 14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0" name="Text Box 16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1" name="Text Box 1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2" name="Text Box 20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3" name="Text Box 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4" name="Text Box 24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5" name="Text Box 26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6" name="Text Box 28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7" name="Text Box 30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32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34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36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2" name="Text Box 4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3" name="Text Box 6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4" name="Text Box 8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5" name="Text Box 10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6" name="Text Box 12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7" name="Text Box 14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8" name="Text Box 16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9" name="Text Box 1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0" name="Text Box 20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1" name="Text Box 22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2" name="Text Box 24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3" name="Text Box 26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4" name="Text Box 28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5" name="Text Box 30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32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34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36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4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6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8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0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2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1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16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18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8" name="Text Box 2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9" name="Text Box 4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0" name="Text Box 6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1" name="Text Box 8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2" name="Text Box 10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3" name="Text Box 1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4" name="Text Box 14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5" name="Text Box 16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6" name="Text Box 18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7" name="Text Box 20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8" name="Text Box 22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9" name="Text Box 24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0" name="Text Box 26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1" name="Text Box 28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2" name="Text Box 30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3" name="Text Box 3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4" name="Text Box 34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5" name="Text Box 36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2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6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0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2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14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16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18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0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2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24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26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2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0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32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34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36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6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8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0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2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14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16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18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4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6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8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0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2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14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16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18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0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24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26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2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0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32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34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36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4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6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8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0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2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14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16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1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2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4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6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8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0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2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14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1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18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0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24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26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28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0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5" name="Text Box 32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6" name="Text Box 34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7" name="Text Box 3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2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4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6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8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0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14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16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1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0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24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26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28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0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3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34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36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4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6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0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2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14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16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18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8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0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2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14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16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18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2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24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2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28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0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32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34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36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4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6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8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0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2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9" name="Text Box 14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0" name="Text Box 16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1" name="Text Box 18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3" name="Text Box 4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4" name="Text Box 6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5" name="Text Box 8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6" name="Text Box 10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7" name="Text Box 12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14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16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18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2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22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24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26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28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30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32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34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36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6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8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0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2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14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1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18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0" name="Text Box 4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1" name="Text Box 6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2" name="Text Box 8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3" name="Text Box 10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4" name="Text Box 12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5" name="Text Box 1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6" name="Text Box 16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7" name="Text Box 18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8" name="Text Box 20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0" name="Text Box 24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1" name="Text Box 26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2" name="Text Box 28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3" name="Text Box 30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4" name="Text Box 32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5" name="Text Box 3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6" name="Text Box 36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4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6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8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1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12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14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16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18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20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24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26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28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3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32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34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36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4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8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0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2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14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16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18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6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8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10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12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0" name="Text Box 14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1" name="Text Box 16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2" name="Text Box 18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3" name="Text Box 20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4" name="Text Box 22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5" name="Text Box 2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6" name="Text Box 26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7" name="Text Box 28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8" name="Text Box 30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9" name="Text Box 32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0" name="Text Box 34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1" name="Text Box 36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4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6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8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0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2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14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16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18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2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24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26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28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0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32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34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36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4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6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8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0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2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14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18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4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6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8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10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12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1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16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18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20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24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26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2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30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32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36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4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6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8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14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16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18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6" name="Text Box 2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7" name="Text Box 4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8" name="Text Box 6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9" name="Text Box 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0" name="Text Box 10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1" name="Text Box 12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2" name="Text Box 14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3" name="Text Box 16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4" name="Text Box 18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5" name="Text Box 20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7" name="Text Box 24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8" name="Text Box 26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9" name="Text Box 2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0" name="Text Box 30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32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34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36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2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6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8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0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1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16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18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0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2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26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28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0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32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34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36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2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6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8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0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2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14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1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18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4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6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8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0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2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14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16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1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0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2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24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26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28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0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32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34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36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2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4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6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8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0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5" name="Text Box 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6" name="Text Box 16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7" name="Text Box 18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8" name="Text Box 2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9" name="Text Box 4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0" name="Text Box 6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1" name="Text Box 8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2" name="Text Box 10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3" name="Text Box 1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4" name="Text Box 14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5" name="Text Box 16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6" name="Text Box 18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7" name="Text Box 20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9" name="Text Box 24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0" name="Text Box 26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1" name="Text Box 28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2" name="Text Box 30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34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36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2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4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6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0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2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14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16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1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5" name="Text Box 2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6" name="Text Box 4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7" name="Text Box 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8" name="Text Box 8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9" name="Text Box 10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0" name="Text Box 12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1" name="Text Box 14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2" name="Text Box 16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3" name="Text Box 18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4" name="Text Box 20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5" name="Text Box 22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6" name="Text Box 24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7" name="Text Box 2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8" name="Text Box 28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9" name="Text Box 30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0" name="Text Box 32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1" name="Text Box 34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2" name="Text Box 36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4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6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8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0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2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14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16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18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20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2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24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26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28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30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32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3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36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6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8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0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2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14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16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1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0" name="Text Box 2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1" name="Text Box 4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2" name="Text Box 6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3" name="Text Box 8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4" name="Text Box 10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5" name="Text Box 12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14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1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18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20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22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24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26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28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30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32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34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3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2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4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6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8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0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14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16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18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0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2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24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26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28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0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3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3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36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4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8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10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12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14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16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18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0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24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2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28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30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32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34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36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2" name="Text Box 2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3" name="Text Box 4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4" name="Text Box 6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5" name="Text Box 8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6" name="Text Box 10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7" name="Text Box 12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8" name="Text Box 14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9" name="Text Box 16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0" name="Text Box 18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1" name="Text Box 2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2" name="Text Box 22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3" name="Text Box 24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4" name="Text Box 26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5" name="Text Box 28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6" name="Text Box 30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7" name="Text Box 32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8" name="Text Box 34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9" name="Text Box 36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4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6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8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0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2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14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1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18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0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2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24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26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28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0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32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34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3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4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6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8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2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14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16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18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0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2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2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26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2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32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34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36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6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8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10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12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14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16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18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0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2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26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28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30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3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34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36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1" name="Text Box 2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2" name="Text Box 4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3" name="Text Box 6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4" name="Text Box 8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5" name="Text Box 10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6" name="Text Box 12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7" name="Text Box 14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8" name="Text Box 16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9" name="Text Box 1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0" name="Text Box 20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1" name="Text Box 22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2" name="Text Box 24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3" name="Text Box 26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4" name="Text Box 28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5" name="Text Box 30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6" name="Text Box 3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7" name="Text Box 34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8" name="Text Box 36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0" name="Text Box 4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1" name="Text Box 6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2" name="Text Box 8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3" name="Text Box 10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4" name="Text Box 12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5" name="Text Box 1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6" name="Text Box 16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7" name="Text Box 18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8" name="Text Box 20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9" name="Text Box 22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0" name="Text Box 24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1" name="Text Box 26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2" name="Text Box 28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30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32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3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36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5" name="Text Box 2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6" name="Text Box 4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7" name="Text Box 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8" name="Text Box 8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9" name="Text Box 10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0" name="Text Box 12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1" name="Text Box 14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2" name="Text Box 16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3" name="Text Box 18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4" name="Text Box 20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5" name="Text Box 22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6" name="Text Box 24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7" name="Text Box 2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8" name="Text Box 28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9" name="Text Box 30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0" name="Text Box 32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1" name="Text Box 34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2" name="Text Box 36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4" name="Text Box 4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5" name="Text Box 6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6" name="Text Box 8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7" name="Text Box 10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8" name="Text Box 12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9" name="Text Box 14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0" name="Text Box 16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1" name="Text Box 18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2" name="Text Box 20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3" name="Text Box 2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4" name="Text Box 24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5" name="Text Box 26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6" name="Text Box 28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7" name="Text Box 30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8" name="Text Box 32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9" name="Text Box 34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0" name="Text Box 36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1" name="Text Box 2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2" name="Text Box 4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3" name="Text Box 6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4" name="Text Box 8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5" name="Text Box 10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6" name="Text Box 12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7" name="Text Box 14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8" name="Text Box 16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9" name="Text Box 1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0" name="Text Box 2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1" name="Text Box 4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2" name="Text Box 6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3" name="Text Box 8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4" name="Text Box 10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5" name="Text Box 12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6" name="Text Box 14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7" name="Text Box 1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8" name="Text Box 18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9" name="Text Box 20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24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26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28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30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32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34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3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2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4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6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8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10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1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14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16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18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7" name="Text Box 2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8" name="Text Box 4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9" name="Text Box 6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0" name="Text Box 8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1" name="Text Box 1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2" name="Text Box 12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3" name="Text Box 14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4" name="Text Box 16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5" name="Text Box 18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6" name="Text Box 2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7" name="Text Box 22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8" name="Text Box 2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9" name="Text Box 26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0" name="Text Box 28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1" name="Text Box 3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2" name="Text Box 32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3" name="Text Box 34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4" name="Text Box 36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2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4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8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10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12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14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16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18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20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2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24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2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28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30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32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34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36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4" name="Text Box 4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5" name="Text Box 6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6" name="Text Box 8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7" name="Text Box 10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8" name="Text Box 12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9" name="Text Box 14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0" name="Text Box 16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1" name="Text Box 18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2" name="Text Box 2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3" name="Text Box 4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4" name="Text Box 6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5" name="Text Box 8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6" name="Text Box 10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7" name="Text Box 12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8" name="Text Box 14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9" name="Text Box 16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0" name="Text Box 18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1" name="Text Box 2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24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26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28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30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32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3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36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2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4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6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8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10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1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14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1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18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2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4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6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8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10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2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6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8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20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2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24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26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28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30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32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3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36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2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4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6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8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1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12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14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16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18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6" name="Text Box 2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7" name="Text Box 4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8" name="Text Box 6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9" name="Text Box 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0" name="Text Box 10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1" name="Text Box 12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2" name="Text Box 14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3" name="Text Box 16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4" name="Text Box 18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5" name="Text Box 20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7" name="Text Box 24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8" name="Text Box 2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9" name="Text Box 2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0" name="Text Box 30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1" name="Text Box 32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2" name="Text Box 34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3" name="Text Box 36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2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6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8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10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12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14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16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18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20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2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2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26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28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30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32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34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36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2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3" name="Text Box 4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4" name="Text Box 6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5" name="Text Box 8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6" name="Text Box 10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7" name="Text Box 12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8" name="Text Box 14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9" name="Text Box 16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0" name="Text Box 18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1" name="Text Box 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3" name="Text Box 3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4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5" name="Text Box 5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6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7" name="Text Box 7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8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9" name="Text Box 9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10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1" name="Text Box 11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2" name="Text Box 12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3" name="Text Box 13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4" name="Text Box 14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5" name="Text Box 15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6" name="Text Box 16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7" name="Text Box 17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8" name="Text Box 18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9" name="Text Box 19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0" name="Text Box 20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1" name="Text Box 21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2" name="Text Box 22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3" name="Text Box 23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4" name="Text Box 24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5" name="Text Box 25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6" name="Text Box 26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7" name="Text Box 27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8" name="Text Box 28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9" name="Text Box 29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0" name="Text Box 30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1" name="Text Box 31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2" name="Text Box 32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3" name="Text Box 33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4" name="Text Box 34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5" name="Text Box 3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6" name="Text Box 36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8" name="Text Box 4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9" name="Text Box 6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0" name="Text Box 8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1" name="Text Box 1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2" name="Text Box 12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3" name="Text Box 14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4" name="Text Box 16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5" name="Text Box 18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6" name="Text Box 20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8" name="Text Box 24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9" name="Text Box 26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0" name="Text Box 28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1" name="Text Box 3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2" name="Text Box 32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3" name="Text Box 34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4" name="Text Box 36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5" name="Text Box 2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6" name="Text Box 4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7" name="Text Box 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8" name="Text Box 8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9" name="Text Box 10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0" name="Text Box 12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1" name="Text Box 14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2" name="Text Box 16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3" name="Text Box 18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4" name="Text Box 2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5" name="Text Box 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6" name="Text Box 6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7" name="Text Box 8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8" name="Text Box 10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9" name="Text Box 12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0" name="Text Box 14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1" name="Text Box 16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2" name="Text Box 18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3" name="Text Box 20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2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2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26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28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30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32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34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36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2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4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6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8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10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12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14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16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18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1" name="Text Box 2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2" name="Text Box 4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3" name="Text Box 6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4" name="Text Box 8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5" name="Text Box 10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6" name="Text Box 12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7" name="Text Box 14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8" name="Text Box 16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9" name="Text Box 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0" name="Text Box 20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2" name="Text Box 24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3" name="Text Box 26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4" name="Text Box 28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5" name="Text Box 30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6" name="Text Box 32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7" name="Text Box 34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8" name="Text Box 3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2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4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6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8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10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12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1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16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18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20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2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26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28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30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32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3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36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2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8" name="Text Box 4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9" name="Text Box 6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0" name="Text Box 8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1" name="Text Box 1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2" name="Text Box 12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3" name="Text Box 14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4" name="Text Box 16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5" name="Text Box 18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6" name="Text Box 2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7" name="Text Box 4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8" name="Text Box 6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9" name="Text Box 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0" name="Text Box 10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1" name="Text Box 12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2" name="Text Box 14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3" name="Text Box 16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4" name="Text Box 18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5" name="Text Box 20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2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2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26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2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3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3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34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36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2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6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8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10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12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14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16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18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4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6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8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10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2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4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6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8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20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24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26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28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30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32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34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36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2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4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6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8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10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12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14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16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1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0" name="Text Box 2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1" name="Text Box 4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2" name="Text Box 6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3" name="Text Box 8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4" name="Text Box 10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5" name="Text Box 12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6" name="Text Box 14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7" name="Text Box 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8" name="Text Box 18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9" name="Text Box 20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0" name="Text Box 22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1" name="Text Box 24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2" name="Text Box 26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3" name="Text Box 28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4" name="Text Box 30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5" name="Text Box 32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6" name="Text Box 34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7" name="Text Box 3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2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4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6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8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10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1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1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16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18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20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2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24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26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28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30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3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34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36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2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7" name="Text Box 4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8" name="Text Box 6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9" name="Text Box 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0" name="Text Box 10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1" name="Text Box 12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2" name="Text Box 14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3" name="Text Box 16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4" name="Text Box 18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55" name="Text Box 1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57" name="Text Box 3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4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59" name="Text Box 5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6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1" name="Text Box 7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8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3" name="Text Box 9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10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5" name="Text Box 11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6" name="Text Box 12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7" name="Text Box 13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8" name="Text Box 14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9" name="Text Box 15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0" name="Text Box 16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1" name="Text Box 17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2" name="Text Box 18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3" name="Text Box 19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4" name="Text Box 20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5" name="Text Box 21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6" name="Text Box 22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7" name="Text Box 23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8" name="Text Box 24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9" name="Text Box 25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0" name="Text Box 26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1" name="Text Box 27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2" name="Text Box 28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3" name="Text Box 29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4" name="Text Box 30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5" name="Text Box 31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6" name="Text Box 32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7" name="Text Box 33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8" name="Text Box 34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9" name="Text Box 35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0" name="Text Box 36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2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2" name="Text Box 4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3" name="Text Box 6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4" name="Text Box 8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5" name="Text Box 10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6" name="Text Box 12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7" name="Text Box 14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8" name="Text Box 16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9" name="Text Box 1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0" name="Text Box 20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2" name="Text Box 24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3" name="Text Box 26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4" name="Text Box 28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5" name="Text Box 30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6" name="Text Box 32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7" name="Text Box 34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8" name="Text Box 36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9" name="Text Box 2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0" name="Text Box 4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1" name="Text Box 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2" name="Text Box 8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3" name="Text Box 10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4" name="Text Box 12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5" name="Text Box 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6" name="Text Box 16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7" name="Text Box 18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8" name="Text Box 2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9" name="Text Box 4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0" name="Text Box 6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1" name="Text Box 8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2" name="Text Box 10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3" name="Text Box 1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4" name="Text Box 14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5" name="Text Box 16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6" name="Text Box 18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7" name="Text Box 20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2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24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26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28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30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34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36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2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4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6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10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12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14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16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18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5" name="Text Box 2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6" name="Text Box 4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7" name="Text Box 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8" name="Text Box 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9" name="Text Box 10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0" name="Text Box 12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1" name="Text Box 14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2" name="Text Box 16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3" name="Text Box 18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4" name="Text Box 20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6" name="Text Box 24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7" name="Text Box 2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8" name="Text Box 2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9" name="Text Box 30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0" name="Text Box 3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1" name="Text Box 34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2" name="Text Box 36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4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6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8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10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12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14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16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18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20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24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26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28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30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32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34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36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2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2" name="Text Box 4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3" name="Text Box 6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4" name="Text Box 8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5" name="Text Box 10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6" name="Text Box 12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7" name="Text Box 14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8" name="Text Box 16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9" name="Text Box 1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0" name="Text Box 2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1" name="Text Box 4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2" name="Text Box 6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3" name="Text Box 8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4" name="Text Box 10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5" name="Text Box 12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6" name="Text Box 14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7" name="Text Box 1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8" name="Text Box 18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9" name="Text Box 20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2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24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26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28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30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32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34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3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2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4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6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8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10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14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16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18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2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4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6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8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1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2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4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6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8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20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24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26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28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32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34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36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2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4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8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10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12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14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16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18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4" name="Text Box 2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5" name="Text Box 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6" name="Text Box 6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7" name="Text Box 8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8" name="Text Box 10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9" name="Text Box 12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0" name="Text Box 14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1" name="Text Box 16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2" name="Text Box 18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3" name="Text Box 20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4" name="Text Box 22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5" name="Text Box 2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6" name="Text Box 26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7" name="Text Box 28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8" name="Text Box 30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9" name="Text Box 32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0" name="Text Box 34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1" name="Text Box 36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2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4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6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8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10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12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14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16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18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2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2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24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26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28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30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32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34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36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2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1" name="Text Box 4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2" name="Text Box 6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3" name="Text Box 8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4" name="Text Box 10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5" name="Text Box 12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6" name="Text Box 14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7" name="Text Box 1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8" name="Text Box 18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89" name="Text Box 1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1" name="Text Box 3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4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3" name="Text Box 5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6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5" name="Text Box 7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8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7" name="Text Box 9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10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9" name="Text Box 11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0" name="Text Box 12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1" name="Text Box 13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2" name="Text Box 14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3" name="Text Box 15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4" name="Text Box 16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5" name="Text Box 17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6" name="Text Box 18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7" name="Text Box 19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8" name="Text Box 20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9" name="Text Box 21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0" name="Text Box 22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1" name="Text Box 23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2" name="Text Box 24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3" name="Text Box 25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4" name="Text Box 26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5" name="Text Box 27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6" name="Text Box 28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7" name="Text Box 29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8" name="Text Box 30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9" name="Text Box 31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0" name="Text Box 32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21" name="Text Box 33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2" name="Text Box 34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23" name="Text Box 35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4" name="Text Box 36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2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6" name="Text Box 4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7" name="Text Box 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8" name="Text Box 8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9" name="Text Box 10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0" name="Text Box 12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1" name="Text Box 14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2" name="Text Box 16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3" name="Text Box 18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4" name="Text Box 20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6" name="Text Box 24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7" name="Text Box 2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8" name="Text Box 2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9" name="Text Box 30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0" name="Text Box 32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1" name="Text Box 34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2" name="Text Box 36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3" name="Text Box 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4" name="Text Box 4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5" name="Text Box 6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6" name="Text Box 8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7" name="Text Box 10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8" name="Text Box 12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9" name="Text Box 14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0" name="Text Box 16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1" name="Text Box 18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2" name="Text Box 2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3" name="Text Box 4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4" name="Text Box 6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5" name="Text Box 8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6" name="Text Box 10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7" name="Text Box 12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8" name="Text Box 14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9" name="Text Box 16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0" name="Text Box 18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1" name="Text Box 2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2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4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26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28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0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2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34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36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2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4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6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8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0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2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4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1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18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79" name="Text Box 2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0" name="Text Box 4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1" name="Text Box 6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2" name="Text Box 8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3" name="Text Box 10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4" name="Text Box 12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5" name="Text Box 1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6" name="Text Box 16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7" name="Text Box 18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8" name="Text Box 20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0" name="Text Box 24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1" name="Text Box 26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2" name="Text Box 28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3" name="Text Box 30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4" name="Text Box 32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5" name="Text Box 3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6" name="Text Box 36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2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4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6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8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2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4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16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18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20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24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26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28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3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32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34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36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4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8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10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12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14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16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18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2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6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8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0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2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4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1" name="Text Box 16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2" name="Text Box 18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3" name="Text Box 20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4" name="Text Box 22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5" name="Text Box 2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6" name="Text Box 26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7" name="Text Box 28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8" name="Text Box 30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9" name="Text Box 32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0" name="Text Box 34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1" name="Text Box 36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2" name="Text Box 2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3" name="Text Box 4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4" name="Text Box 6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5" name="Text Box 8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6" name="Text Box 10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7" name="Text Box 12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8" name="Text Box 14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16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18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2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4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6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8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0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2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4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16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1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0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4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26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28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0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2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34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36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2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4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6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8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0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2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6" name="Text Box 16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7" name="Text Box 18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8" name="Text Box 2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9" name="Text Box 4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0" name="Text Box 6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1" name="Text Box 8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2" name="Text Box 10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3" name="Text Box 1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4" name="Text Box 14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5" name="Text Box 16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6" name="Text Box 18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7" name="Text Box 20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8" name="Text Box 22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9" name="Text Box 24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0" name="Text Box 26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1" name="Text Box 28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2" name="Text Box 30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3" name="Text Box 3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4" name="Text Box 34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5" name="Text Box 36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6" name="Text Box 2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7" name="Text Box 4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8" name="Text Box 6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9" name="Text Box 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0" name="Text Box 10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1" name="Text Box 12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2" name="Text Box 14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3" name="Text Box 16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4" name="Text Box 18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5" name="Text Box 20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6" name="Text Box 22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7" name="Text Box 24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8" name="Text Box 26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9" name="Text Box 2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0" name="Text Box 30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1" name="Text Box 32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34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36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2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6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8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0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2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4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16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18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3" name="Text Box 1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4" name="Text Box 2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5" name="Text Box 3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6" name="Text Box 4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7" name="Text Box 5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8" name="Text Box 6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9" name="Text Box 7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0" name="Text Box 8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1" name="Text Box 9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2" name="Text Box 10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3" name="Text Box 11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4" name="Text Box 12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5" name="Text Box 1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6" name="Text Box 14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7" name="Text Box 15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8" name="Text Box 16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9" name="Text Box 17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0" name="Text Box 18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1" name="Text Box 19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2" name="Text Box 20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3" name="Text Box 21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4" name="Text Box 22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5" name="Text Box 23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6" name="Text Box 24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7" name="Text Box 25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8" name="Text Box 26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9" name="Text Box 27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0" name="Text Box 28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1" name="Text Box 29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2" name="Text Box 30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3" name="Text Box 31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4" name="Text Box 32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5" name="Text Box 33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6" name="Text Box 34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7" name="Text Box 35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8" name="Text Box 36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2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4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6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8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0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2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6" name="Text Box 16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7" name="Text Box 18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8" name="Text Box 20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0" name="Text Box 24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1" name="Text Box 26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2" name="Text Box 28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3" name="Text Box 30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4" name="Text Box 32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5" name="Text Box 3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6" name="Text Box 36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7" name="Text Box 2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8" name="Text Box 4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9" name="Text Box 6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0" name="Text Box 8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1" name="Text Box 1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2" name="Text Box 12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3" name="Text Box 14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16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18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2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4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6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0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2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4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16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18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0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2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4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26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2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0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2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34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36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2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6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8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0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2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4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16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18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3" name="Text Box 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4" name="Text Box 4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5" name="Text Box 6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6" name="Text Box 8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7" name="Text Box 10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8" name="Text Box 12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9" name="Text Box 14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0" name="Text Box 16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1" name="Text Box 18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2" name="Text Box 20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4" name="Text Box 24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5" name="Text Box 26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6" name="Text Box 28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7" name="Text Box 30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8" name="Text Box 32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9" name="Text Box 34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30" name="Text Box 36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2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4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6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8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0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2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4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16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1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20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24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26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28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30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32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34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36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4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6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8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10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12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1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16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18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2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4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6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8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0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4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5" name="Text Box 16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6" name="Text Box 18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7" name="Text Box 20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8" name="Text Box 22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9" name="Text Box 24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0" name="Text Box 26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1" name="Text Box 28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2" name="Text Box 30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3" name="Text Box 3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4" name="Text Box 34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5" name="Text Box 36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6" name="Text Box 2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7" name="Text Box 4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8" name="Text Box 6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9" name="Text Box 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0" name="Text Box 10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1" name="Text Box 12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2" name="Text Box 14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16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18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2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4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8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0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2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4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16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18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0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4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2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28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0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2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34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36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4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6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8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0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2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14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0" name="Text Box 16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1" name="Text Box 18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2" name="Text Box 2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3" name="Text Box 4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4" name="Text Box 6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5" name="Text Box 8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6" name="Text Box 10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7" name="Text Box 12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8" name="Text Box 14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9" name="Text Box 16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0" name="Text Box 18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1" name="Text Box 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2" name="Text Box 22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3" name="Text Box 24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4" name="Text Box 26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5" name="Text Box 28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6" name="Text Box 30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32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8" name="Text Box 34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36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0" name="Text Box 2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1" name="Text Box 4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2" name="Text Box 6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3" name="Text Box 8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4" name="Text Box 10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5" name="Text Box 12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6" name="Text Box 14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7" name="Text Box 1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8" name="Text Box 18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9" name="Text Box 20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0" name="Text Box 22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1" name="Text Box 24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2" name="Text Box 26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3" name="Text Box 28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4" name="Text Box 30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5" name="Text Box 32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34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3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2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4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6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8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0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14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16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18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57" name="Text Box 1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58" name="Text Box 2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59" name="Text Box 3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0" name="Text Box 4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1" name="Text Box 5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2" name="Text Box 6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3" name="Text Box 7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4" name="Text Box 8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5" name="Text Box 9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6" name="Text Box 10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7" name="Text Box 11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8" name="Text Box 12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9" name="Text Box 13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0" name="Text Box 14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1" name="Text Box 15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2" name="Text Box 16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3" name="Text Box 17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4" name="Text Box 18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5" name="Text Box 19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6" name="Text Box 20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7" name="Text Box 21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8" name="Text Box 22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9" name="Text Box 23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0" name="Text Box 24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1" name="Text Box 25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2" name="Text Box 26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3" name="Text Box 27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4" name="Text Box 28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5" name="Text Box 29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6" name="Text Box 30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7" name="Text Box 31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8" name="Text Box 32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9" name="Text Box 33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0" name="Text Box 34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91" name="Text Box 35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2" name="Text Box 36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4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6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8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0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2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14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0" name="Text Box 16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1" name="Text Box 18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2" name="Text Box 20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3" name="Text Box 2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4" name="Text Box 24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5" name="Text Box 26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6" name="Text Box 28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7" name="Text Box 30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8" name="Text Box 32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9" name="Text Box 34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0" name="Text Box 36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1" name="Text Box 2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2" name="Text Box 4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3" name="Text Box 6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4" name="Text Box 8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5" name="Text Box 10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6" name="Text Box 12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7" name="Text Box 14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16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2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4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6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8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0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2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6" name="Text Box 14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7" name="Text Box 1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8" name="Text Box 18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9" name="Text Box 20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0" name="Text Box 22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1" name="Text Box 24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2" name="Text Box 26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3" name="Text Box 28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4" name="Text Box 30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5" name="Text Box 32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6" name="Text Box 34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7" name="Text Box 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8" name="Text Box 2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9" name="Text Box 4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0" name="Text Box 6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1" name="Text Box 8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2" name="Text Box 10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3" name="Text Box 1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14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16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18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7" name="Text Box 2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8" name="Text Box 4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9" name="Text Box 6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0" name="Text Box 8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1" name="Text Box 1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2" name="Text Box 12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3" name="Text Box 14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4" name="Text Box 16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5" name="Text Box 18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6" name="Text Box 20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7" name="Text Box 22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8" name="Text Box 24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9" name="Text Box 26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0" name="Text Box 28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1" name="Text Box 3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2" name="Text Box 32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3" name="Text Box 34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4" name="Text Box 36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2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4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8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0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2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1" name="Text Box 14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2" name="Text Box 16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3" name="Text Box 18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4" name="Text Box 20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5" name="Text Box 22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6" name="Text Box 24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7" name="Text Box 2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8" name="Text Box 28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9" name="Text Box 30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0" name="Text Box 32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1" name="Text Box 34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2" name="Text Box 36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3" name="Text Box 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4" name="Text Box 4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5" name="Text Box 6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6" name="Text Box 8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7" name="Text Box 10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8" name="Text Box 12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14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16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18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2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4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6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8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0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2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14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9" name="Text Box 16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0" name="Text Box 18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1" name="Text Box 2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2" name="Text Box 22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3" name="Text Box 24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4" name="Text Box 26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5" name="Text Box 28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6" name="Text Box 30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7" name="Text Box 32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8" name="Text Box 34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9" name="Text Box 36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0" name="Text Box 2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1" name="Text Box 4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2" name="Text Box 6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3" name="Text Box 8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4" name="Text Box 10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5" name="Text Box 12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6" name="Text Box 14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18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2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4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6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8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0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2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1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16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18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0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2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24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26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28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0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32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36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2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4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6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8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2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3" name="Text Box 14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4" name="Text Box 16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5" name="Text Box 18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6" name="Text Box 2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4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8" name="Text Box 6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0" name="Text Box 10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12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2" name="Text Box 14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16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4" name="Text Box 18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20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6" name="Text Box 22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24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8" name="Text Box 26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2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0" name="Text Box 30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1" name="Text Box 32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2" name="Text Box 34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3" name="Text Box 36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4" name="Text Box 2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5" name="Text Box 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6" name="Text Box 6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7" name="Text Box 8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8" name="Text Box 10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9" name="Text Box 12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0" name="Text Box 14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1" name="Text Box 16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2" name="Text Box 18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3" name="Text Box 20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4" name="Text Box 22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5" name="Text Box 2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6" name="Text Box 26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7" name="Text Box 28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8" name="Text Box 30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9" name="Text Box 32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34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36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2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4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6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8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0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2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14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16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18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1" name="Text Box 1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2" name="Text Box 2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3" name="Text Box 3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4" name="Text Box 4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5" name="Text Box 5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6" name="Text Box 6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7" name="Text Box 7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8" name="Text Box 8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9" name="Text Box 9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0" name="Text Box 10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1" name="Text Box 11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2" name="Text Box 12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3" name="Text Box 13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4" name="Text Box 14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5" name="Text Box 15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6" name="Text Box 16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7" name="Text Box 17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8" name="Text Box 18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9" name="Text Box 19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0" name="Text Box 20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2" name="Text Box 22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3" name="Text Box 23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4" name="Text Box 24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5" name="Text Box 25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6" name="Text Box 26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7" name="Text Box 27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8" name="Text Box 28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9" name="Text Box 29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0" name="Text Box 30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21" name="Text Box 31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2" name="Text Box 32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23" name="Text Box 33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4" name="Text Box 34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25" name="Text Box 35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6" name="Text Box 36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2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4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6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8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1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12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14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4" name="Text Box 16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5" name="Text Box 18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6" name="Text Box 20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8" name="Text Box 24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9" name="Text Box 26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0" name="Text Box 28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1" name="Text Box 3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2" name="Text Box 32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3" name="Text Box 34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4" name="Text Box 36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5" name="Text Box 2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6" name="Text Box 4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7" name="Text Box 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8" name="Text Box 8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9" name="Text Box 10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0" name="Text Box 12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1" name="Text Box 14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2" name="Text Box 16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3" name="Text Box 18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4" name="Text Box 2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5" name="Text Box 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6" name="Text Box 6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7" name="Text Box 8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8" name="Text Box 10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9" name="Text Box 12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14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16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18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20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22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2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26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28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30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32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34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36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2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4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6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8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10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12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14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16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18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1" name="Text Box 2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2" name="Text Box 4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3" name="Text Box 6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4" name="Text Box 8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5" name="Text Box 10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6" name="Text Box 12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7" name="Text Box 14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8" name="Text Box 16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9" name="Text Box 1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0" name="Text Box 20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2" name="Text Box 24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3" name="Text Box 26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4" name="Text Box 28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5" name="Text Box 30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6" name="Text Box 32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7" name="Text Box 34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8" name="Text Box 36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9" name="Text Box 2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1" name="Text Box 6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2" name="Text Box 8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3" name="Text Box 10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4" name="Text Box 12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1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16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18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20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22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24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26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28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30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32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3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36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4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6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8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1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12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14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16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18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2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4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6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0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2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14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3" name="Text Box 16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4" name="Text Box 18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5" name="Text Box 20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7" name="Text Box 24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8" name="Text Box 26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9" name="Text Box 2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0" name="Text Box 30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1" name="Text Box 32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2" name="Text Box 34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3" name="Text Box 36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4" name="Text Box 2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5" name="Text Box 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6" name="Text Box 6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7" name="Text Box 8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8" name="Text Box 10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9" name="Text Box 12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0" name="Text Box 14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16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18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4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6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8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0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2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9" name="Text Box 14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0" name="Text Box 16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1" name="Text Box 18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2" name="Text Box 20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3" name="Text Box 2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4" name="Text Box 24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5" name="Text Box 26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6" name="Text Box 28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7" name="Text Box 30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8" name="Text Box 32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9" name="Text Box 34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0" name="Text Box 36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1" name="Text Box 2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2" name="Text Box 4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3" name="Text Box 6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4" name="Text Box 8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5" name="Text Box 10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6" name="Text Box 12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14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8" name="Text Box 16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9" name="Text Box 1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0" name="Text Box 2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1" name="Text Box 4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2" name="Text Box 6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3" name="Text Box 8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4" name="Text Box 10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5" name="Text Box 12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6" name="Text Box 14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7" name="Text Box 1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8" name="Text Box 18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9" name="Text Box 20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1" name="Text Box 24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2" name="Text Box 26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3" name="Text Box 28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4" name="Text Box 30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5" name="Text Box 32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6" name="Text Box 34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7" name="Text Box 3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8" name="Text Box 2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9" name="Text Box 4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0" name="Text Box 6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1" name="Text Box 8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2" name="Text Box 10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3" name="Text Box 1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4" name="Text Box 14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5" name="Text Box 16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6" name="Text Box 18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7" name="Text Box 20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9" name="Text Box 24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0" name="Text Box 26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1" name="Text Box 28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2" name="Text Box 30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3" name="Text Box 3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34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36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2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4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6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10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12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14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16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18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25" name="Text Box 1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6" name="Text Box 2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27" name="Text Box 3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8" name="Text Box 4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29" name="Text Box 5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0" name="Text Box 6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1" name="Text Box 7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2" name="Text Box 8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3" name="Text Box 9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4" name="Text Box 10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5" name="Text Box 11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6" name="Text Box 12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7" name="Text Box 13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8" name="Text Box 14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9" name="Text Box 15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0" name="Text Box 16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1" name="Text Box 17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2" name="Text Box 18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3" name="Text Box 19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4" name="Text Box 20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5" name="Text Box 21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6" name="Text Box 22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7" name="Text Box 23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8" name="Text Box 24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9" name="Text Box 25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0" name="Text Box 26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1" name="Text Box 27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2" name="Text Box 28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3" name="Text Box 29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4" name="Text Box 30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5" name="Text Box 31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6" name="Text Box 32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7" name="Text Box 33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8" name="Text Box 34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9" name="Text Box 35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0" name="Text Box 36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1" name="Text Box 2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2" name="Text Box 4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3" name="Text Box 6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4" name="Text Box 8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5" name="Text Box 10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6" name="Text Box 12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7" name="Text Box 14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8" name="Text Box 16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9" name="Text Box 1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0" name="Text Box 20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2" name="Text Box 24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3" name="Text Box 26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4" name="Text Box 28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5" name="Text Box 30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6" name="Text Box 32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7" name="Text Box 34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8" name="Text Box 36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9" name="Text Box 2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0" name="Text Box 4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1" name="Text Box 6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2" name="Text Box 8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3" name="Text Box 10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4" name="Text Box 12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5" name="Text Box 1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16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18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2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4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6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8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10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1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14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16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18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20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22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24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26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28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30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3" name="Text Box 3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4" name="Text Box 34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5" name="Text Box 36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6" name="Text Box 2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7" name="Text Box 4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8" name="Text Box 6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9" name="Text Box 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0" name="Text Box 10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1" name="Text Box 12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2" name="Text Box 14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3" name="Text Box 16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4" name="Text Box 18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5" name="Text Box 2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6" name="Text Box 4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7" name="Text Box 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8" name="Text Box 8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9" name="Text Box 10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0" name="Text Box 12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1" name="Text Box 14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2" name="Text Box 16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3" name="Text Box 18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4" name="Text Box 20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6" name="Text Box 24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7" name="Text Box 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8" name="Text Box 28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9" name="Text Box 30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0" name="Text Box 32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1" name="Text Box 34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2" name="Text Box 36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4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6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8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10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12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14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16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18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20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24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26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28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30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32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34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36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2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4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6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8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10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12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14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16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1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2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4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6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8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10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12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14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7" name="Text Box 1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8" name="Text Box 18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9" name="Text Box 20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0" name="Text Box 22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1" name="Text Box 24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2" name="Text Box 26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3" name="Text Box 28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4" name="Text Box 30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5" name="Text Box 32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6" name="Text Box 34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7" name="Text Box 3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8" name="Text Box 2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9" name="Text Box 4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0" name="Text Box 6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1" name="Text Box 8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2" name="Text Box 10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3" name="Text Box 1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4" name="Text Box 14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5" name="Text Box 16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6" name="Text Box 18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7" name="Text Box 2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8" name="Text Box 4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9" name="Text Box 6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0" name="Text Box 8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1" name="Text Box 1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2" name="Text Box 12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14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16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18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20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22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24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26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28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3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32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34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36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2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4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8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10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12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14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2" name="Text Box 16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3" name="Text Box 18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4" name="Text Box 2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5" name="Text Box 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6" name="Text Box 6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7" name="Text Box 8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8" name="Text Box 10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9" name="Text Box 12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0" name="Text Box 14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1" name="Text Box 16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2" name="Text Box 18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3" name="Text Box 20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5" name="Text Box 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6" name="Text Box 26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7" name="Text Box 28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8" name="Text Box 30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9" name="Text Box 32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0" name="Text Box 34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1" name="Text Box 36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2" name="Text Box 2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3" name="Text Box 4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4" name="Text Box 6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5" name="Text Box 8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6" name="Text Box 10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7" name="Text Box 12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8" name="Text Box 14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9" name="Text Box 16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0" name="Text Box 18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1" name="Text Box 2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3" name="Text Box 24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4" name="Text Box 26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5" name="Text Box 28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6" name="Text Box 30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7" name="Text Box 32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34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36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2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4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6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8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0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2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14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1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18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59" name="Text Box 1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0" name="Text Box 2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1" name="Text Box 3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2" name="Text Box 4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3" name="Text Box 5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4" name="Text Box 6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5" name="Text Box 7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6" name="Text Box 8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7" name="Text Box 9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8" name="Text Box 10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9" name="Text Box 11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0" name="Text Box 12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1" name="Text Box 13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2" name="Text Box 14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3" name="Text Box 15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4" name="Text Box 16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5" name="Text Box 17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6" name="Text Box 18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7" name="Text Box 19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8" name="Text Box 20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1" name="Text Box 23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2" name="Text Box 24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3" name="Text Box 25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4" name="Text Box 26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5" name="Text Box 27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6" name="Text Box 28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7" name="Text Box 29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8" name="Text Box 30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9" name="Text Box 31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0" name="Text Box 32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91" name="Text Box 33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2" name="Text Box 34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93" name="Text Box 35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4" name="Text Box 36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2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4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8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0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2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14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2" name="Text Box 16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3" name="Text Box 18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4" name="Text Box 20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5" name="Text Box 22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6" name="Text Box 24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7" name="Text Box 2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8" name="Text Box 28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9" name="Text Box 30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0" name="Text Box 32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1" name="Text Box 34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2" name="Text Box 36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3" name="Text Box 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4" name="Text Box 4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5" name="Text Box 6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6" name="Text Box 8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7" name="Text Box 10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8" name="Text Box 12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9" name="Text Box 14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0" name="Text Box 16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1" name="Text Box 18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2" name="Text Box 2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3" name="Text Box 4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4" name="Text Box 6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5" name="Text Box 8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6" name="Text Box 10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7" name="Text Box 12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8" name="Text Box 14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9" name="Text Box 16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0" name="Text Box 18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1" name="Text Box 2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2" name="Text Box 22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3" name="Text Box 24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4" name="Text Box 26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5" name="Text Box 28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6" name="Text Box 30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32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34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36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2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4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6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8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0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2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14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1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18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49" name="Text Box 2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0" name="Text Box 4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1" name="Text Box 6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2" name="Text Box 8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3" name="Text Box 10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4" name="Text Box 12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5" name="Text Box 1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6" name="Text Box 16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7" name="Text Box 18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8" name="Text Box 20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0" name="Text Box 24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1" name="Text Box 26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2" name="Text Box 28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3" name="Text Box 30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4" name="Text Box 32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5" name="Text Box 3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6" name="Text Box 36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2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4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6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8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2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14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16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18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20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24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26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28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3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32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34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36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2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4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8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10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12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1" name="Text Box 14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2" name="Text Box 16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3" name="Text Box 18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4" name="Text Box 2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5" name="Text Box 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6" name="Text Box 6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7" name="Text Box 8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8" name="Text Box 10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9" name="Text Box 12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0" name="Text Box 14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1" name="Text Box 16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2" name="Text Box 18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3" name="Text Box 20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4" name="Text Box 22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5" name="Text Box 2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6" name="Text Box 26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7" name="Text Box 28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8" name="Text Box 30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9" name="Text Box 32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0" name="Text Box 34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1" name="Text Box 36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2" name="Text Box 2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3" name="Text Box 4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4" name="Text Box 6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5" name="Text Box 8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6" name="Text Box 10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7" name="Text Box 12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8" name="Text Box 14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16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18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2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4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6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8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10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12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14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16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1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20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24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26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28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30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32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34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36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2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4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6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8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0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2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1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6" name="Text Box 16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7" name="Text Box 18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8" name="Text Box 2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9" name="Text Box 4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0" name="Text Box 6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1" name="Text Box 8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2" name="Text Box 10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3" name="Text Box 1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4" name="Text Box 14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5" name="Text Box 16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6" name="Text Box 18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7" name="Text Box 20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8" name="Text Box 22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9" name="Text Box 24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0" name="Text Box 26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1" name="Text Box 28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2" name="Text Box 30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3" name="Text Box 3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4" name="Text Box 34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5" name="Text Box 36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6" name="Text Box 2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7" name="Text Box 4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8" name="Text Box 6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9" name="Text Box 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0" name="Text Box 10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1" name="Text Box 12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2" name="Text Box 14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3" name="Text Box 16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4" name="Text Box 18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5" name="Text Box 20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6" name="Text Box 22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7" name="Text Box 24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8" name="Text Box 26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9" name="Text Box 2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0" name="Text Box 30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1" name="Text Box 32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34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36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2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6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8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0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2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0" name="Text Box 14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1" name="Text Box 16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2" name="Text Box 18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3" name="Text Box 1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4" name="Text Box 2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5" name="Text Box 3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6" name="Text Box 4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7" name="Text Box 5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8" name="Text Box 6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9" name="Text Box 7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0" name="Text Box 8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1" name="Text Box 9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2" name="Text Box 10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3" name="Text Box 11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4" name="Text Box 12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5" name="Text Box 13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6" name="Text Box 14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7" name="Text Box 15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8" name="Text Box 16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9" name="Text Box 17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0" name="Text Box 18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1" name="Text Box 19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2" name="Text Box 20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3" name="Text Box 21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4" name="Text Box 22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5" name="Text Box 23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6" name="Text Box 24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7" name="Text Box 25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8" name="Text Box 26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9" name="Text Box 27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0" name="Text Box 28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1" name="Text Box 29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2" name="Text Box 30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3" name="Text Box 31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4" name="Text Box 32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5" name="Text Box 33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6" name="Text Box 34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7" name="Text Box 35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8" name="Text Box 36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2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4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6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8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0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2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5" name="Text Box 1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6" name="Text Box 16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7" name="Text Box 18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8" name="Text Box 20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0" name="Text Box 24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1" name="Text Box 26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2" name="Text Box 28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3" name="Text Box 30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4" name="Text Box 32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5" name="Text Box 3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6" name="Text Box 36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7" name="Text Box 2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8" name="Text Box 4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9" name="Text Box 6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0" name="Text Box 8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1" name="Text Box 1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2" name="Text Box 12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3" name="Text Box 14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16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18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2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4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6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0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2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14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16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18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0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2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24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26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2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0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32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34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36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2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6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8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0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2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14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16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18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3" name="Text Box 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4" name="Text Box 4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5" name="Text Box 6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6" name="Text Box 8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7" name="Text Box 10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8" name="Text Box 12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9" name="Text Box 14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0" name="Text Box 16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1" name="Text Box 18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2" name="Text Box 20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4" name="Text Box 24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5" name="Text Box 26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6" name="Text Box 28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7" name="Text Box 30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8" name="Text Box 32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9" name="Text Box 34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0" name="Text Box 36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2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4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6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8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0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2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7" name="Text Box 14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8" name="Text Box 16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9" name="Text Box 1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0" name="Text Box 20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1" name="Text Box 22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2" name="Text Box 24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3" name="Text Box 26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4" name="Text Box 28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5" name="Text Box 30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6" name="Text Box 32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7" name="Text Box 34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8" name="Text Box 36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9" name="Text Box 2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0" name="Text Box 4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1" name="Text Box 6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2" name="Text Box 8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3" name="Text Box 10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4" name="Text Box 12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1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16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18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2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4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6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8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0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14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5" name="Text Box 16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6" name="Text Box 18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7" name="Text Box 20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9" name="Text Box 24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0" name="Text Box 26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1" name="Text Box 28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2" name="Text Box 30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3" name="Text Box 3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4" name="Text Box 34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5" name="Text Box 36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6" name="Text Box 2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7" name="Text Box 4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8" name="Text Box 6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9" name="Text Box 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0" name="Text Box 10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1" name="Text Box 12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2" name="Text Box 14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16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18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2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4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8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0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2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14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16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18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0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2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24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26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28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0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32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34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36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2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4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6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8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0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2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14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0" name="Text Box 16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1" name="Text Box 18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2" name="Text Box 2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3" name="Text Box 4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4" name="Text Box 6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5" name="Text Box 8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6" name="Text Box 10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7" name="Text Box 12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8" name="Text Box 14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9" name="Text Box 16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0" name="Text Box 18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1" name="Text Box 20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3" name="Text Box 24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4" name="Text Box 26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5" name="Text Box 28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6" name="Text Box 30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7" name="Text Box 32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8" name="Text Box 34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9" name="Text Box 36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0" name="Text Box 2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1" name="Text Box 4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2" name="Text Box 6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3" name="Text Box 8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4" name="Text Box 10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5" name="Text Box 12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6" name="Text Box 14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7" name="Text Box 16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8" name="Text Box 18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9" name="Text Box 20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1" name="Text Box 24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2" name="Text Box 26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3" name="Text Box 28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4" name="Text Box 30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5" name="Text Box 32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6" name="Text Box 34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7" name="Text Box 36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8" name="Text Box 2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9" name="Text Box 4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0" name="Text Box 6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1" name="Text Box 8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2" name="Text Box 10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3" name="Text Box 12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14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16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18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27" name="Text Box 1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8" name="Text Box 2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29" name="Text Box 3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0" name="Text Box 4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1" name="Text Box 5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2" name="Text Box 6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3" name="Text Box 7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4" name="Text Box 8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5" name="Text Box 9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6" name="Text Box 10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7" name="Text Box 11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8" name="Text Box 12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9" name="Text Box 13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0" name="Text Box 14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1" name="Text Box 15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2" name="Text Box 16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3" name="Text Box 17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4" name="Text Box 18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5" name="Text Box 19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6" name="Text Box 20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9" name="Text Box 23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0" name="Text Box 24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1" name="Text Box 25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2" name="Text Box 26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3" name="Text Box 27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4" name="Text Box 28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5" name="Text Box 29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6" name="Text Box 30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7" name="Text Box 31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8" name="Text Box 32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9" name="Text Box 33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0" name="Text Box 34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61" name="Text Box 35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2" name="Text Box 36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3" name="Text Box 2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4" name="Text Box 4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5" name="Text Box 6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6" name="Text Box 8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7" name="Text Box 10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8" name="Text Box 12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14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0" name="Text Box 16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1" name="Text Box 18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2" name="Text Box 20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3" name="Text Box 22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4" name="Text Box 24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5" name="Text Box 26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6" name="Text Box 28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7" name="Text Box 30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8" name="Text Box 32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9" name="Text Box 34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0" name="Text Box 36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1" name="Text Box 2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2" name="Text Box 4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3" name="Text Box 6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4" name="Text Box 8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5" name="Text Box 10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6" name="Text Box 12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7" name="Text Box 14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16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18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2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4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6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8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0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2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14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16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18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20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24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26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28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30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32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34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36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2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4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6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8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10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12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14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16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18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7" name="Text Box 2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8" name="Text Box 4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9" name="Text Box 6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0" name="Text Box 8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1" name="Text Box 10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2" name="Text Box 12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3" name="Text Box 14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4" name="Text Box 16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5" name="Text Box 18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6" name="Text Box 20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7" name="Text Box 22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8" name="Text Box 24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9" name="Text Box 26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0" name="Text Box 28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1" name="Text Box 30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2" name="Text Box 32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3" name="Text Box 34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4" name="Text Box 36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5" name="Text Box 2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6" name="Text Box 4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7" name="Text Box 6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8" name="Text Box 8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9" name="Text Box 10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0" name="Text Box 12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14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16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18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20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22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24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26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28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30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32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34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36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4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6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8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10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12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14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16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18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2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4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6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8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0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2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14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9" name="Text Box 16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0" name="Text Box 18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1" name="Text Box 20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3" name="Text Box 24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4" name="Text Box 26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5" name="Text Box 28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6" name="Text Box 30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7" name="Text Box 32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8" name="Text Box 34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9" name="Text Box 36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0" name="Text Box 2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1" name="Text Box 4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2" name="Text Box 6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3" name="Text Box 8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4" name="Text Box 10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5" name="Text Box 12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6" name="Text Box 14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16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18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2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4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6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8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0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2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14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16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18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20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22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24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26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28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30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32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34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36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2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4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6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8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10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12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14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4" name="Text Box 16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5" name="Text Box 18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6" name="Text Box 2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7" name="Text Box 4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8" name="Text Box 6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9" name="Text Box 8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0" name="Text Box 10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1" name="Text Box 12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2" name="Text Box 14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16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4" name="Text Box 18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20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24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8" name="Text Box 26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28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0" name="Text Box 30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32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2" name="Text Box 34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36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4" name="Text Box 2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5" name="Text Box 4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6" name="Text Box 6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7" name="Text Box 8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8" name="Text Box 10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9" name="Text Box 12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0" name="Text Box 14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1" name="Text Box 16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2" name="Text Box 18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3" name="Text Box 20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5" name="Text Box 24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7" name="Text Box 28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8" name="Text Box 30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9" name="Text Box 32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34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36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2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4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6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8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10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12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14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16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18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1" name="Text Box 1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2" name="Text Box 2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3" name="Text Box 3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4" name="Text Box 4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5" name="Text Box 5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6" name="Text Box 6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7" name="Text Box 7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8" name="Text Box 8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9" name="Text Box 9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0" name="Text Box 10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1" name="Text Box 11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2" name="Text Box 12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3" name="Text Box 13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4" name="Text Box 14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5" name="Text Box 15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6" name="Text Box 16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7" name="Text Box 17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8" name="Text Box 18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9" name="Text Box 19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0" name="Text Box 20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3" name="Text Box 23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4" name="Text Box 24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5" name="Text Box 25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6" name="Text Box 26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7" name="Text Box 27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8" name="Text Box 28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9" name="Text Box 29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0" name="Text Box 30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91" name="Text Box 31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2" name="Text Box 32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93" name="Text Box 33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4" name="Text Box 34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95" name="Text Box 35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6" name="Text Box 36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7" name="Text Box 2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8" name="Text Box 4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9" name="Text Box 6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0" name="Text Box 8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1" name="Text Box 10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2" name="Text Box 12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3" name="Text Box 14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4" name="Text Box 16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5" name="Text Box 18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6" name="Text Box 20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7" name="Text Box 22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8" name="Text Box 24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9" name="Text Box 26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0" name="Text Box 28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1" name="Text Box 30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2" name="Text Box 32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3" name="Text Box 34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4" name="Text Box 36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5" name="Text Box 2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6" name="Text Box 4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7" name="Text Box 6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8" name="Text Box 8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9" name="Text Box 10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0" name="Text Box 12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1" name="Text Box 14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2" name="Text Box 16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3" name="Text Box 18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4" name="Text Box 2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5" name="Text Box 4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6" name="Text Box 6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7" name="Text Box 8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8" name="Text Box 10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9" name="Text Box 12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0" name="Text Box 14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1" name="Text Box 16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2" name="Text Box 18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3" name="Text Box 20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5" name="Text Box 24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6" name="Text Box 26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7" name="Text Box 28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8" name="Text Box 30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9" name="Text Box 32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0" name="Text Box 34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1" name="Text Box 36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2" name="Text Box 2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3" name="Text Box 4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4" name="Text Box 6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5" name="Text Box 8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6" name="Text Box 10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7" name="Text Box 12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8" name="Text Box 14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9" name="Text Box 16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0" name="Text Box 18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1" name="Text Box 2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2" name="Text Box 4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3" name="Text Box 6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4" name="Text Box 8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5" name="Text Box 10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6" name="Text Box 12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7" name="Text Box 14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8" name="Text Box 16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9" name="Text Box 18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0" name="Text Box 20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1" name="Text Box 22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2" name="Text Box 24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3" name="Text Box 26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4" name="Text Box 28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5" name="Text Box 30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6" name="Text Box 32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7" name="Text Box 34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8" name="Text Box 36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9" name="Text Box 2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0" name="Text Box 4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1" name="Text Box 6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2" name="Text Box 8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3" name="Text Box 10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4" name="Text Box 12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5" name="Text Box 14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6" name="Text Box 16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7" name="Text Box 18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8" name="Text Box 20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9" name="Text Box 22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0" name="Text Box 24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1" name="Text Box 26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2" name="Text Box 28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3" name="Text Box 30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4" name="Text Box 32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5" name="Text Box 34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6" name="Text Box 36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7" name="Text Box 2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8" name="Text Box 4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9" name="Text Box 6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0" name="Text Box 8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1" name="Text Box 10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2" name="Text Box 12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3" name="Text Box 14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4" name="Text Box 16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5" name="Text Box 18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6" name="Text Box 2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7" name="Text Box 4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8" name="Text Box 6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9" name="Text Box 8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0" name="Text Box 10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1" name="Text Box 12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2" name="Text Box 14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3" name="Text Box 16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4" name="Text Box 18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5" name="Text Box 20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7" name="Text Box 24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8" name="Text Box 26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9" name="Text Box 28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0" name="Text Box 30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1" name="Text Box 32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2" name="Text Box 34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3" name="Text Box 36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4" name="Text Box 2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5" name="Text Box 4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6" name="Text Box 6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7" name="Text Box 8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8" name="Text Box 10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9" name="Text Box 12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0" name="Text Box 14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1" name="Text Box 16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2" name="Text Box 18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3" name="Text Box 2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4" name="Text Box 4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5" name="Text Box 6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6" name="Text Box 8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7" name="Text Box 10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8" name="Text Box 12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9" name="Text Box 14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0" name="Text Box 16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1" name="Text Box 18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2" name="Text Box 20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3" name="Text Box 22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4" name="Text Box 24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5" name="Text Box 26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6" name="Text Box 28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7" name="Text Box 30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8" name="Text Box 32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9" name="Text Box 34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0" name="Text Box 36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1" name="Text Box 2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2" name="Text Box 4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3" name="Text Box 6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4" name="Text Box 8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5" name="Text Box 10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6" name="Text Box 12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7" name="Text Box 14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8" name="Text Box 16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9" name="Text Box 18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0" name="Text Box 2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1" name="Text Box 4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2" name="Text Box 6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3" name="Text Box 8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4" name="Text Box 10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5" name="Text Box 12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6" name="Text Box 14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7" name="Text Box 16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8" name="Text Box 18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9" name="Text Box 20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1" name="Text Box 24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2" name="Text Box 26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3" name="Text Box 28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4" name="Text Box 30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5" name="Text Box 32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6" name="Text Box 34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7" name="Text Box 36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8" name="Text Box 2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9" name="Text Box 4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0" name="Text Box 6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1" name="Text Box 8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2" name="Text Box 10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3" name="Text Box 12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4" name="Text Box 14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5" name="Text Box 16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6" name="Text Box 18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7" name="Text Box 20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9" name="Text Box 24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0" name="Text Box 26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1" name="Text Box 28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2" name="Text Box 30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3" name="Text Box 32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4" name="Text Box 34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5" name="Text Box 36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6" name="Text Box 2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7" name="Text Box 4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8" name="Text Box 6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9" name="Text Box 8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0" name="Text Box 10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1" name="Text Box 12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2" name="Text Box 14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3" name="Text Box 16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95" name="Text Box 1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6" name="Text Box 2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97" name="Text Box 3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8" name="Text Box 4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99" name="Text Box 5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0" name="Text Box 6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1" name="Text Box 7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2" name="Text Box 8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3" name="Text Box 9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4" name="Text Box 10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5" name="Text Box 11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6" name="Text Box 12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7" name="Text Box 13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8" name="Text Box 14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9" name="Text Box 15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0" name="Text Box 16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1" name="Text Box 17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2" name="Text Box 18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3" name="Text Box 19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4" name="Text Box 20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7" name="Text Box 23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8" name="Text Box 24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9" name="Text Box 25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0" name="Text Box 26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1" name="Text Box 27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2" name="Text Box 28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3" name="Text Box 29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4" name="Text Box 30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5" name="Text Box 31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6" name="Text Box 32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7" name="Text Box 33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8" name="Text Box 34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9" name="Text Box 35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0" name="Text Box 36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176563</xdr:colOff>
      <xdr:row>0</xdr:row>
      <xdr:rowOff>81311</xdr:rowOff>
    </xdr:from>
    <xdr:to>
      <xdr:col>6</xdr:col>
      <xdr:colOff>20910</xdr:colOff>
      <xdr:row>4</xdr:row>
      <xdr:rowOff>103381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586638" y="81311"/>
          <a:ext cx="3254297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_______2023 року  №_________________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434590" y="0"/>
          <a:ext cx="576452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044678" y="542279"/>
          <a:ext cx="5266486" cy="189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2024 рік</a:t>
          </a:r>
        </a:p>
      </xdr:txBody>
    </xdr:sp>
    <xdr:clientData/>
  </xdr:twoCellAnchor>
  <xdr:twoCellAnchor>
    <xdr:from>
      <xdr:col>3</xdr:col>
      <xdr:colOff>1693215</xdr:colOff>
      <xdr:row>134</xdr:row>
      <xdr:rowOff>398286</xdr:rowOff>
    </xdr:from>
    <xdr:to>
      <xdr:col>13</xdr:col>
      <xdr:colOff>321615</xdr:colOff>
      <xdr:row>135</xdr:row>
      <xdr:rowOff>47038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2436165" y="21858111"/>
          <a:ext cx="5810250" cy="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oneCellAnchor>
    <xdr:from>
      <xdr:col>11</xdr:col>
      <xdr:colOff>563880</xdr:colOff>
      <xdr:row>0</xdr:row>
      <xdr:rowOff>129540</xdr:rowOff>
    </xdr:from>
    <xdr:ext cx="3242559" cy="878582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7269480" y="129540"/>
          <a:ext cx="3242559" cy="878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________2023 року  №_____________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0534650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1</xdr:col>
      <xdr:colOff>323491</xdr:colOff>
      <xdr:row>3</xdr:row>
      <xdr:rowOff>428394</xdr:rowOff>
    </xdr:from>
    <xdr:to>
      <xdr:col>8</xdr:col>
      <xdr:colOff>80874</xdr:colOff>
      <xdr:row>7</xdr:row>
      <xdr:rowOff>23090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1104541" y="914169"/>
          <a:ext cx="1170173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2024 році</a:t>
          </a:r>
        </a:p>
      </xdr:txBody>
    </xdr:sp>
    <xdr:clientData/>
  </xdr:twoCellAnchor>
  <xdr:twoCellAnchor>
    <xdr:from>
      <xdr:col>0</xdr:col>
      <xdr:colOff>638175</xdr:colOff>
      <xdr:row>108</xdr:row>
      <xdr:rowOff>295604</xdr:rowOff>
    </xdr:from>
    <xdr:to>
      <xdr:col>10</xdr:col>
      <xdr:colOff>28575</xdr:colOff>
      <xdr:row>109</xdr:row>
      <xdr:rowOff>656897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638175" y="44101079"/>
          <a:ext cx="14516100" cy="72324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Міський голова                                               Олександр МЕНЗУЛ</a:t>
          </a:r>
        </a:p>
      </xdr:txBody>
    </xdr:sp>
    <xdr:clientData/>
  </xdr:twoCellAnchor>
  <xdr:oneCellAnchor>
    <xdr:from>
      <xdr:col>6</xdr:col>
      <xdr:colOff>762001</xdr:colOff>
      <xdr:row>0</xdr:row>
      <xdr:rowOff>84667</xdr:rowOff>
    </xdr:from>
    <xdr:ext cx="3203356" cy="889547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1077576" y="84667"/>
          <a:ext cx="3203356" cy="889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_________2023 року  №______________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8"/>
  <sheetViews>
    <sheetView tabSelected="1" view="pageBreakPreview" zoomScale="55" zoomScaleNormal="100" zoomScaleSheetLayoutView="55" zoomScalePageLayoutView="73" workbookViewId="0">
      <selection activeCell="B19" sqref="B19"/>
    </sheetView>
  </sheetViews>
  <sheetFormatPr defaultColWidth="9.140625" defaultRowHeight="12.75" x14ac:dyDescent="0.2"/>
  <cols>
    <col min="1" max="1" width="14.7109375" style="14" customWidth="1"/>
    <col min="2" max="2" width="97.28515625" style="14" customWidth="1"/>
    <col min="3" max="3" width="24.140625" style="14" customWidth="1"/>
    <col min="4" max="4" width="24" style="14" customWidth="1"/>
    <col min="5" max="5" width="19.5703125" style="14" customWidth="1"/>
    <col min="6" max="6" width="22.28515625" style="14" customWidth="1"/>
    <col min="7" max="7" width="16.28515625" style="14" customWidth="1"/>
    <col min="8" max="16384" width="9.140625" style="14"/>
  </cols>
  <sheetData>
    <row r="1" spans="1:6" ht="27.75" x14ac:dyDescent="0.4">
      <c r="A1" s="309"/>
      <c r="B1" s="310"/>
      <c r="C1" s="613" t="s">
        <v>470</v>
      </c>
      <c r="D1" s="613"/>
      <c r="E1" s="613"/>
      <c r="F1" s="613"/>
    </row>
    <row r="2" spans="1:6" ht="27.75" x14ac:dyDescent="0.4">
      <c r="A2" s="309"/>
      <c r="B2" s="376"/>
      <c r="C2" s="613" t="s">
        <v>575</v>
      </c>
      <c r="D2" s="613"/>
      <c r="E2" s="613"/>
      <c r="F2" s="613"/>
    </row>
    <row r="3" spans="1:6" ht="27.75" x14ac:dyDescent="0.4">
      <c r="A3" s="309"/>
      <c r="B3" s="377"/>
      <c r="C3" s="378"/>
      <c r="D3" s="613" t="s">
        <v>576</v>
      </c>
      <c r="E3" s="613"/>
      <c r="F3" s="613"/>
    </row>
    <row r="4" spans="1:6" ht="26.45" customHeight="1" x14ac:dyDescent="0.35">
      <c r="A4" s="309"/>
      <c r="B4" s="309"/>
      <c r="C4" s="309"/>
      <c r="D4" s="309"/>
      <c r="E4" s="309"/>
      <c r="F4" s="309"/>
    </row>
    <row r="5" spans="1:6" ht="17.45" customHeight="1" x14ac:dyDescent="0.35">
      <c r="A5" s="309"/>
      <c r="B5" s="309"/>
      <c r="C5" s="309"/>
      <c r="D5" s="309"/>
      <c r="E5" s="309"/>
      <c r="F5" s="309"/>
    </row>
    <row r="6" spans="1:6" ht="43.15" customHeight="1" x14ac:dyDescent="0.2">
      <c r="A6" s="614" t="s">
        <v>577</v>
      </c>
      <c r="B6" s="614"/>
      <c r="C6" s="614"/>
      <c r="D6" s="614"/>
      <c r="E6" s="614"/>
      <c r="F6" s="614"/>
    </row>
    <row r="7" spans="1:6" ht="26.45" customHeight="1" x14ac:dyDescent="0.2">
      <c r="A7" s="379"/>
      <c r="B7" s="380"/>
      <c r="C7" s="381" t="s">
        <v>386</v>
      </c>
      <c r="D7" s="380"/>
      <c r="E7" s="379"/>
      <c r="F7" s="379"/>
    </row>
    <row r="8" spans="1:6" ht="19.899999999999999" customHeight="1" x14ac:dyDescent="0.2">
      <c r="A8" s="379"/>
      <c r="B8" s="379"/>
      <c r="C8" s="382" t="s">
        <v>227</v>
      </c>
      <c r="D8" s="379"/>
      <c r="E8" s="379"/>
      <c r="F8" s="379"/>
    </row>
    <row r="9" spans="1:6" ht="21" customHeight="1" x14ac:dyDescent="0.35">
      <c r="A9" s="311"/>
      <c r="B9" s="312"/>
      <c r="C9" s="312"/>
      <c r="D9" s="313"/>
      <c r="E9" s="313"/>
      <c r="F9" s="383" t="s">
        <v>460</v>
      </c>
    </row>
    <row r="10" spans="1:6" ht="56.25" customHeight="1" x14ac:dyDescent="0.2">
      <c r="A10" s="615" t="s">
        <v>471</v>
      </c>
      <c r="B10" s="617" t="s">
        <v>578</v>
      </c>
      <c r="C10" s="617" t="s">
        <v>199</v>
      </c>
      <c r="D10" s="617" t="s">
        <v>63</v>
      </c>
      <c r="E10" s="619" t="s">
        <v>64</v>
      </c>
      <c r="F10" s="620"/>
    </row>
    <row r="11" spans="1:6" ht="88.15" customHeight="1" x14ac:dyDescent="0.2">
      <c r="A11" s="616"/>
      <c r="B11" s="618"/>
      <c r="C11" s="618"/>
      <c r="D11" s="618"/>
      <c r="E11" s="384" t="s">
        <v>199</v>
      </c>
      <c r="F11" s="385" t="s">
        <v>472</v>
      </c>
    </row>
    <row r="12" spans="1:6" ht="17.25" customHeight="1" x14ac:dyDescent="0.2">
      <c r="A12" s="386">
        <v>1</v>
      </c>
      <c r="B12" s="387">
        <v>2</v>
      </c>
      <c r="C12" s="387" t="s">
        <v>473</v>
      </c>
      <c r="D12" s="388">
        <v>4</v>
      </c>
      <c r="E12" s="389">
        <v>5</v>
      </c>
      <c r="F12" s="386">
        <v>6</v>
      </c>
    </row>
    <row r="13" spans="1:6" ht="30" customHeight="1" x14ac:dyDescent="0.35">
      <c r="A13" s="390">
        <v>10000000</v>
      </c>
      <c r="B13" s="391" t="s">
        <v>474</v>
      </c>
      <c r="C13" s="392">
        <f>SUM(D13:E13)</f>
        <v>755507600</v>
      </c>
      <c r="D13" s="393">
        <f>SUM(D55,D37,D29,D14,D23)</f>
        <v>754624600</v>
      </c>
      <c r="E13" s="394">
        <f>SUM(E55)</f>
        <v>883000</v>
      </c>
      <c r="F13" s="314"/>
    </row>
    <row r="14" spans="1:6" ht="49.9" customHeight="1" x14ac:dyDescent="0.4">
      <c r="A14" s="395">
        <v>11000000</v>
      </c>
      <c r="B14" s="396" t="s">
        <v>475</v>
      </c>
      <c r="C14" s="392">
        <f>SUM(D14)</f>
        <v>648569700</v>
      </c>
      <c r="D14" s="397">
        <f>SUM(D15,D21)</f>
        <v>648569700</v>
      </c>
      <c r="E14" s="398"/>
      <c r="F14" s="399"/>
    </row>
    <row r="15" spans="1:6" ht="30" customHeight="1" x14ac:dyDescent="0.4">
      <c r="A15" s="395">
        <v>11010000</v>
      </c>
      <c r="B15" s="396" t="s">
        <v>476</v>
      </c>
      <c r="C15" s="392">
        <f>SUM(D15)</f>
        <v>648229900</v>
      </c>
      <c r="D15" s="397">
        <f>SUM(D16:D20)</f>
        <v>648229900</v>
      </c>
      <c r="E15" s="398"/>
      <c r="F15" s="399"/>
    </row>
    <row r="16" spans="1:6" ht="80.25" customHeight="1" x14ac:dyDescent="0.4">
      <c r="A16" s="400">
        <v>11010100</v>
      </c>
      <c r="B16" s="401" t="s">
        <v>477</v>
      </c>
      <c r="C16" s="402">
        <f>SUM(D16)</f>
        <v>624029900</v>
      </c>
      <c r="D16" s="402">
        <v>624029900</v>
      </c>
      <c r="E16" s="398"/>
      <c r="F16" s="399"/>
    </row>
    <row r="17" spans="1:7" ht="6.75" hidden="1" customHeight="1" x14ac:dyDescent="0.4">
      <c r="A17" s="400">
        <v>11010200</v>
      </c>
      <c r="B17" s="401" t="s">
        <v>478</v>
      </c>
      <c r="C17" s="402">
        <f t="shared" ref="C17:C29" si="0">SUM(D17)</f>
        <v>0</v>
      </c>
      <c r="D17" s="402"/>
      <c r="E17" s="398"/>
      <c r="F17" s="399"/>
    </row>
    <row r="18" spans="1:7" ht="81.75" customHeight="1" x14ac:dyDescent="0.4">
      <c r="A18" s="400">
        <v>11010400</v>
      </c>
      <c r="B18" s="401" t="s">
        <v>479</v>
      </c>
      <c r="C18" s="402">
        <f t="shared" si="0"/>
        <v>23250000</v>
      </c>
      <c r="D18" s="402">
        <v>23250000</v>
      </c>
      <c r="E18" s="398"/>
      <c r="F18" s="399"/>
    </row>
    <row r="19" spans="1:7" ht="54" customHeight="1" x14ac:dyDescent="0.4">
      <c r="A19" s="400">
        <v>11010500</v>
      </c>
      <c r="B19" s="401" t="s">
        <v>480</v>
      </c>
      <c r="C19" s="402">
        <f t="shared" si="0"/>
        <v>800000</v>
      </c>
      <c r="D19" s="402">
        <v>800000</v>
      </c>
      <c r="E19" s="398"/>
      <c r="F19" s="399"/>
    </row>
    <row r="20" spans="1:7" ht="81.75" customHeight="1" x14ac:dyDescent="0.4">
      <c r="A20" s="569">
        <v>11011300</v>
      </c>
      <c r="B20" s="570" t="s">
        <v>637</v>
      </c>
      <c r="C20" s="571">
        <f t="shared" si="0"/>
        <v>150000</v>
      </c>
      <c r="D20" s="571">
        <v>150000</v>
      </c>
      <c r="E20" s="572"/>
      <c r="F20" s="573"/>
    </row>
    <row r="21" spans="1:7" ht="27.75" customHeight="1" x14ac:dyDescent="0.4">
      <c r="A21" s="403">
        <v>11020000</v>
      </c>
      <c r="B21" s="404" t="s">
        <v>481</v>
      </c>
      <c r="C21" s="405">
        <f>SUM(D21)</f>
        <v>339800</v>
      </c>
      <c r="D21" s="405">
        <f>SUM(D22)</f>
        <v>339800</v>
      </c>
      <c r="E21" s="398"/>
      <c r="F21" s="399"/>
    </row>
    <row r="22" spans="1:7" ht="57.75" customHeight="1" x14ac:dyDescent="0.4">
      <c r="A22" s="406">
        <v>11020200</v>
      </c>
      <c r="B22" s="407" t="s">
        <v>482</v>
      </c>
      <c r="C22" s="402">
        <f t="shared" si="0"/>
        <v>339800</v>
      </c>
      <c r="D22" s="402">
        <v>339800</v>
      </c>
      <c r="E22" s="398"/>
      <c r="F22" s="399"/>
    </row>
    <row r="23" spans="1:7" ht="52.5" customHeight="1" x14ac:dyDescent="0.4">
      <c r="A23" s="403">
        <v>13000000</v>
      </c>
      <c r="B23" s="408" t="s">
        <v>483</v>
      </c>
      <c r="C23" s="405">
        <f t="shared" si="0"/>
        <v>1060000</v>
      </c>
      <c r="D23" s="405">
        <f>SUM(D24,D27)</f>
        <v>1060000</v>
      </c>
      <c r="E23" s="398"/>
      <c r="F23" s="399"/>
    </row>
    <row r="24" spans="1:7" ht="54.6" customHeight="1" x14ac:dyDescent="0.4">
      <c r="A24" s="403">
        <v>13010000</v>
      </c>
      <c r="B24" s="408" t="s">
        <v>579</v>
      </c>
      <c r="C24" s="405">
        <f t="shared" si="0"/>
        <v>980000</v>
      </c>
      <c r="D24" s="405">
        <f>SUM(D25:D26)</f>
        <v>980000</v>
      </c>
      <c r="E24" s="398"/>
      <c r="F24" s="399"/>
    </row>
    <row r="25" spans="1:7" ht="81.75" customHeight="1" x14ac:dyDescent="0.4">
      <c r="A25" s="406">
        <v>13010100</v>
      </c>
      <c r="B25" s="407" t="s">
        <v>484</v>
      </c>
      <c r="C25" s="402">
        <f t="shared" si="0"/>
        <v>260000</v>
      </c>
      <c r="D25" s="402">
        <v>260000</v>
      </c>
      <c r="E25" s="398"/>
      <c r="F25" s="399"/>
    </row>
    <row r="26" spans="1:7" ht="106.5" customHeight="1" x14ac:dyDescent="0.4">
      <c r="A26" s="406">
        <v>13010200</v>
      </c>
      <c r="B26" s="407" t="s">
        <v>485</v>
      </c>
      <c r="C26" s="402">
        <f t="shared" si="0"/>
        <v>720000</v>
      </c>
      <c r="D26" s="402">
        <v>720000</v>
      </c>
      <c r="E26" s="398"/>
      <c r="F26" s="399"/>
    </row>
    <row r="27" spans="1:7" ht="30" customHeight="1" x14ac:dyDescent="0.4">
      <c r="A27" s="403">
        <v>13030000</v>
      </c>
      <c r="B27" s="409" t="s">
        <v>486</v>
      </c>
      <c r="C27" s="405">
        <f t="shared" si="0"/>
        <v>80000</v>
      </c>
      <c r="D27" s="405">
        <f>SUM(D28)</f>
        <v>80000</v>
      </c>
      <c r="E27" s="398"/>
      <c r="F27" s="399"/>
    </row>
    <row r="28" spans="1:7" ht="55.5" customHeight="1" x14ac:dyDescent="0.4">
      <c r="A28" s="406">
        <v>13030100</v>
      </c>
      <c r="B28" s="407" t="s">
        <v>487</v>
      </c>
      <c r="C28" s="402">
        <f t="shared" si="0"/>
        <v>80000</v>
      </c>
      <c r="D28" s="402">
        <v>80000</v>
      </c>
      <c r="E28" s="398"/>
      <c r="F28" s="399"/>
    </row>
    <row r="29" spans="1:7" ht="33" customHeight="1" x14ac:dyDescent="0.4">
      <c r="A29" s="395">
        <v>14000000</v>
      </c>
      <c r="B29" s="410" t="s">
        <v>488</v>
      </c>
      <c r="C29" s="411">
        <f t="shared" si="0"/>
        <v>23635000</v>
      </c>
      <c r="D29" s="405">
        <f>SUM(D34,D30,D32)</f>
        <v>23635000</v>
      </c>
      <c r="E29" s="402"/>
      <c r="F29" s="412"/>
    </row>
    <row r="30" spans="1:7" ht="51.75" customHeight="1" x14ac:dyDescent="0.4">
      <c r="A30" s="400">
        <v>14020000</v>
      </c>
      <c r="B30" s="413" t="s">
        <v>489</v>
      </c>
      <c r="C30" s="402">
        <f>SUM(C31)</f>
        <v>975000</v>
      </c>
      <c r="D30" s="402">
        <f>SUM(D31)</f>
        <v>975000</v>
      </c>
      <c r="E30" s="402"/>
      <c r="F30" s="412"/>
      <c r="G30" s="315"/>
    </row>
    <row r="31" spans="1:7" ht="30" customHeight="1" x14ac:dyDescent="0.4">
      <c r="A31" s="400">
        <v>14021900</v>
      </c>
      <c r="B31" s="401" t="s">
        <v>490</v>
      </c>
      <c r="C31" s="402">
        <f>SUM(D31)</f>
        <v>975000</v>
      </c>
      <c r="D31" s="402">
        <v>975000</v>
      </c>
      <c r="E31" s="402"/>
      <c r="F31" s="412"/>
    </row>
    <row r="32" spans="1:7" ht="49.5" customHeight="1" x14ac:dyDescent="0.4">
      <c r="A32" s="400">
        <v>14030000</v>
      </c>
      <c r="B32" s="414" t="s">
        <v>491</v>
      </c>
      <c r="C32" s="402">
        <f>SUM(C33)</f>
        <v>8660000</v>
      </c>
      <c r="D32" s="402">
        <f>SUM(D33)</f>
        <v>8660000</v>
      </c>
      <c r="E32" s="402"/>
      <c r="F32" s="412"/>
    </row>
    <row r="33" spans="1:7" ht="30" customHeight="1" x14ac:dyDescent="0.4">
      <c r="A33" s="400">
        <v>14031900</v>
      </c>
      <c r="B33" s="401" t="s">
        <v>490</v>
      </c>
      <c r="C33" s="402">
        <f t="shared" ref="C33:C38" si="1">SUM(D33)</f>
        <v>8660000</v>
      </c>
      <c r="D33" s="402">
        <v>8660000</v>
      </c>
      <c r="E33" s="402"/>
      <c r="F33" s="412"/>
    </row>
    <row r="34" spans="1:7" ht="53.25" customHeight="1" x14ac:dyDescent="0.4">
      <c r="A34" s="400">
        <v>14040000</v>
      </c>
      <c r="B34" s="401" t="s">
        <v>492</v>
      </c>
      <c r="C34" s="402">
        <f t="shared" si="1"/>
        <v>14000000</v>
      </c>
      <c r="D34" s="402">
        <f>SUM(D35:D36)</f>
        <v>14000000</v>
      </c>
      <c r="E34" s="402"/>
      <c r="F34" s="412"/>
    </row>
    <row r="35" spans="1:7" ht="151.5" customHeight="1" x14ac:dyDescent="0.4">
      <c r="A35" s="400">
        <v>14040100</v>
      </c>
      <c r="B35" s="401" t="s">
        <v>493</v>
      </c>
      <c r="C35" s="402">
        <f t="shared" si="1"/>
        <v>6600000</v>
      </c>
      <c r="D35" s="402">
        <v>6600000</v>
      </c>
      <c r="E35" s="402"/>
      <c r="F35" s="412"/>
    </row>
    <row r="36" spans="1:7" ht="108" customHeight="1" x14ac:dyDescent="0.4">
      <c r="A36" s="400">
        <v>14040200</v>
      </c>
      <c r="B36" s="401" t="s">
        <v>494</v>
      </c>
      <c r="C36" s="402">
        <f t="shared" si="1"/>
        <v>7400000</v>
      </c>
      <c r="D36" s="402">
        <v>7400000</v>
      </c>
      <c r="E36" s="402"/>
      <c r="F36" s="412"/>
    </row>
    <row r="37" spans="1:7" ht="73.900000000000006" customHeight="1" x14ac:dyDescent="0.35">
      <c r="A37" s="395">
        <v>18000000</v>
      </c>
      <c r="B37" s="396" t="s">
        <v>495</v>
      </c>
      <c r="C37" s="411">
        <f t="shared" si="1"/>
        <v>81359900</v>
      </c>
      <c r="D37" s="405">
        <f>SUM(D51,D48,D38)</f>
        <v>81359900</v>
      </c>
      <c r="E37" s="405"/>
      <c r="F37" s="415"/>
    </row>
    <row r="38" spans="1:7" ht="26.25" customHeight="1" x14ac:dyDescent="0.35">
      <c r="A38" s="395">
        <v>18010000</v>
      </c>
      <c r="B38" s="416" t="s">
        <v>496</v>
      </c>
      <c r="C38" s="411">
        <f t="shared" si="1"/>
        <v>47955500</v>
      </c>
      <c r="D38" s="405">
        <f>SUM(D39:D47)</f>
        <v>47955500</v>
      </c>
      <c r="E38" s="405"/>
      <c r="F38" s="415"/>
    </row>
    <row r="39" spans="1:7" ht="75.75" customHeight="1" x14ac:dyDescent="0.4">
      <c r="A39" s="400">
        <v>18010100</v>
      </c>
      <c r="B39" s="417" t="s">
        <v>497</v>
      </c>
      <c r="C39" s="402">
        <f t="shared" ref="C39:C54" si="2">SUM(D39)</f>
        <v>9500</v>
      </c>
      <c r="D39" s="402">
        <v>9500</v>
      </c>
      <c r="E39" s="402"/>
      <c r="F39" s="418"/>
      <c r="G39" s="316"/>
    </row>
    <row r="40" spans="1:7" ht="75" customHeight="1" x14ac:dyDescent="0.4">
      <c r="A40" s="400">
        <v>18010200</v>
      </c>
      <c r="B40" s="419" t="s">
        <v>498</v>
      </c>
      <c r="C40" s="402">
        <f t="shared" si="2"/>
        <v>913000</v>
      </c>
      <c r="D40" s="402">
        <v>913000</v>
      </c>
      <c r="E40" s="402"/>
      <c r="F40" s="418"/>
      <c r="G40" s="317"/>
    </row>
    <row r="41" spans="1:7" ht="81" customHeight="1" x14ac:dyDescent="0.4">
      <c r="A41" s="420">
        <v>18010300</v>
      </c>
      <c r="B41" s="417" t="s">
        <v>499</v>
      </c>
      <c r="C41" s="402">
        <f t="shared" si="2"/>
        <v>1428000</v>
      </c>
      <c r="D41" s="402">
        <v>1428000</v>
      </c>
      <c r="E41" s="402"/>
      <c r="F41" s="418"/>
      <c r="G41" s="317"/>
    </row>
    <row r="42" spans="1:7" ht="80.25" customHeight="1" x14ac:dyDescent="0.4">
      <c r="A42" s="400">
        <v>18010400</v>
      </c>
      <c r="B42" s="417" t="s">
        <v>500</v>
      </c>
      <c r="C42" s="402">
        <f t="shared" si="2"/>
        <v>3197000</v>
      </c>
      <c r="D42" s="402">
        <v>3197000</v>
      </c>
      <c r="E42" s="402"/>
      <c r="F42" s="418"/>
      <c r="G42" s="317"/>
    </row>
    <row r="43" spans="1:7" ht="30" customHeight="1" x14ac:dyDescent="0.4">
      <c r="A43" s="400">
        <v>18010500</v>
      </c>
      <c r="B43" s="421" t="s">
        <v>501</v>
      </c>
      <c r="C43" s="402">
        <f t="shared" si="2"/>
        <v>35442800</v>
      </c>
      <c r="D43" s="402">
        <v>35442800</v>
      </c>
      <c r="E43" s="422"/>
      <c r="F43" s="412"/>
      <c r="G43" s="316"/>
    </row>
    <row r="44" spans="1:7" ht="30" customHeight="1" x14ac:dyDescent="0.4">
      <c r="A44" s="400">
        <v>18010600</v>
      </c>
      <c r="B44" s="421" t="s">
        <v>502</v>
      </c>
      <c r="C44" s="402">
        <f t="shared" si="2"/>
        <v>4250000</v>
      </c>
      <c r="D44" s="402">
        <v>4250000</v>
      </c>
      <c r="E44" s="422"/>
      <c r="F44" s="412"/>
    </row>
    <row r="45" spans="1:7" ht="30" customHeight="1" x14ac:dyDescent="0.4">
      <c r="A45" s="400">
        <v>18010700</v>
      </c>
      <c r="B45" s="421" t="s">
        <v>503</v>
      </c>
      <c r="C45" s="402">
        <f t="shared" si="2"/>
        <v>700000</v>
      </c>
      <c r="D45" s="402">
        <v>700000</v>
      </c>
      <c r="E45" s="422"/>
      <c r="F45" s="412"/>
    </row>
    <row r="46" spans="1:7" ht="30" customHeight="1" x14ac:dyDescent="0.4">
      <c r="A46" s="400">
        <v>18010900</v>
      </c>
      <c r="B46" s="421" t="s">
        <v>504</v>
      </c>
      <c r="C46" s="402">
        <f t="shared" si="2"/>
        <v>1990200</v>
      </c>
      <c r="D46" s="402">
        <v>1990200</v>
      </c>
      <c r="E46" s="422"/>
      <c r="F46" s="412"/>
    </row>
    <row r="47" spans="1:7" ht="30" customHeight="1" x14ac:dyDescent="0.4">
      <c r="A47" s="400">
        <v>18011000</v>
      </c>
      <c r="B47" s="421" t="s">
        <v>505</v>
      </c>
      <c r="C47" s="402">
        <f t="shared" si="2"/>
        <v>25000</v>
      </c>
      <c r="D47" s="402">
        <v>25000</v>
      </c>
      <c r="E47" s="422"/>
      <c r="F47" s="412"/>
    </row>
    <row r="48" spans="1:7" ht="30" customHeight="1" x14ac:dyDescent="0.4">
      <c r="A48" s="423">
        <v>18030000</v>
      </c>
      <c r="B48" s="424" t="s">
        <v>580</v>
      </c>
      <c r="C48" s="397">
        <f>SUM(D48)</f>
        <v>82000</v>
      </c>
      <c r="D48" s="405">
        <f>SUM(D49:D50)</f>
        <v>82000</v>
      </c>
      <c r="E48" s="422"/>
      <c r="F48" s="412"/>
    </row>
    <row r="49" spans="1:7" ht="30" customHeight="1" x14ac:dyDescent="0.4">
      <c r="A49" s="425">
        <v>18030100</v>
      </c>
      <c r="B49" s="426" t="s">
        <v>506</v>
      </c>
      <c r="C49" s="402">
        <f t="shared" si="2"/>
        <v>82000</v>
      </c>
      <c r="D49" s="402">
        <v>82000</v>
      </c>
      <c r="E49" s="422"/>
      <c r="F49" s="412"/>
    </row>
    <row r="50" spans="1:7" ht="28.9" hidden="1" customHeight="1" x14ac:dyDescent="0.4">
      <c r="A50" s="427" t="s">
        <v>507</v>
      </c>
      <c r="B50" s="428" t="s">
        <v>508</v>
      </c>
      <c r="C50" s="402">
        <f t="shared" si="2"/>
        <v>0</v>
      </c>
      <c r="D50" s="402"/>
      <c r="E50" s="422"/>
      <c r="F50" s="412"/>
    </row>
    <row r="51" spans="1:7" ht="24.75" customHeight="1" x14ac:dyDescent="0.35">
      <c r="A51" s="395">
        <v>18050000</v>
      </c>
      <c r="B51" s="396" t="s">
        <v>509</v>
      </c>
      <c r="C51" s="397">
        <f>SUM(D51)</f>
        <v>33322400</v>
      </c>
      <c r="D51" s="405">
        <f>SUM(D52:D54)</f>
        <v>33322400</v>
      </c>
      <c r="E51" s="405"/>
      <c r="F51" s="415"/>
    </row>
    <row r="52" spans="1:7" ht="30" customHeight="1" x14ac:dyDescent="0.4">
      <c r="A52" s="400">
        <v>18050300</v>
      </c>
      <c r="B52" s="429" t="s">
        <v>510</v>
      </c>
      <c r="C52" s="402">
        <f t="shared" si="2"/>
        <v>2310000</v>
      </c>
      <c r="D52" s="402">
        <v>2310000</v>
      </c>
      <c r="E52" s="402"/>
      <c r="F52" s="418"/>
    </row>
    <row r="53" spans="1:7" ht="30" customHeight="1" x14ac:dyDescent="0.4">
      <c r="A53" s="400">
        <v>18050400</v>
      </c>
      <c r="B53" s="429" t="s">
        <v>511</v>
      </c>
      <c r="C53" s="402">
        <f t="shared" si="2"/>
        <v>31000000</v>
      </c>
      <c r="D53" s="402">
        <v>31000000</v>
      </c>
      <c r="E53" s="402"/>
      <c r="F53" s="418"/>
    </row>
    <row r="54" spans="1:7" ht="99.75" customHeight="1" x14ac:dyDescent="0.4">
      <c r="A54" s="400">
        <v>18050500</v>
      </c>
      <c r="B54" s="401" t="s">
        <v>512</v>
      </c>
      <c r="C54" s="402">
        <f t="shared" si="2"/>
        <v>12400</v>
      </c>
      <c r="D54" s="402">
        <v>12400</v>
      </c>
      <c r="E54" s="402"/>
      <c r="F54" s="418"/>
    </row>
    <row r="55" spans="1:7" ht="25.9" customHeight="1" x14ac:dyDescent="0.35">
      <c r="A55" s="395">
        <v>19000000</v>
      </c>
      <c r="B55" s="430" t="s">
        <v>513</v>
      </c>
      <c r="C55" s="397">
        <f>SUM(E55)</f>
        <v>883000</v>
      </c>
      <c r="D55" s="405"/>
      <c r="E55" s="405">
        <f>SUM(E56)</f>
        <v>883000</v>
      </c>
      <c r="F55" s="415"/>
    </row>
    <row r="56" spans="1:7" ht="27" customHeight="1" x14ac:dyDescent="0.35">
      <c r="A56" s="395">
        <v>19010000</v>
      </c>
      <c r="B56" s="430" t="s">
        <v>514</v>
      </c>
      <c r="C56" s="397">
        <f>SUM(E56)</f>
        <v>883000</v>
      </c>
      <c r="D56" s="405"/>
      <c r="E56" s="405">
        <f>SUM(E57:E59)</f>
        <v>883000</v>
      </c>
      <c r="F56" s="415"/>
    </row>
    <row r="57" spans="1:7" ht="99" customHeight="1" x14ac:dyDescent="0.4">
      <c r="A57" s="400">
        <v>19010100</v>
      </c>
      <c r="B57" s="431" t="s">
        <v>515</v>
      </c>
      <c r="C57" s="432">
        <f>SUM(E57)</f>
        <v>13500</v>
      </c>
      <c r="D57" s="402"/>
      <c r="E57" s="402">
        <v>13500</v>
      </c>
      <c r="F57" s="418"/>
    </row>
    <row r="58" spans="1:7" ht="51.6" customHeight="1" x14ac:dyDescent="0.4">
      <c r="A58" s="400">
        <v>19010200</v>
      </c>
      <c r="B58" s="401" t="s">
        <v>516</v>
      </c>
      <c r="C58" s="432">
        <f>SUM(E58)</f>
        <v>839500</v>
      </c>
      <c r="D58" s="402"/>
      <c r="E58" s="402">
        <v>839500</v>
      </c>
      <c r="F58" s="418"/>
    </row>
    <row r="59" spans="1:7" ht="72" customHeight="1" x14ac:dyDescent="0.4">
      <c r="A59" s="400">
        <v>19010300</v>
      </c>
      <c r="B59" s="433" t="s">
        <v>517</v>
      </c>
      <c r="C59" s="432">
        <f>SUM(E59)</f>
        <v>30000</v>
      </c>
      <c r="D59" s="402"/>
      <c r="E59" s="402">
        <v>30000</v>
      </c>
      <c r="F59" s="418"/>
    </row>
    <row r="60" spans="1:7" ht="30" customHeight="1" x14ac:dyDescent="0.4">
      <c r="A60" s="395">
        <v>20000000</v>
      </c>
      <c r="B60" s="396" t="s">
        <v>518</v>
      </c>
      <c r="C60" s="411">
        <f>SUM(D60,E60)</f>
        <v>13369570</v>
      </c>
      <c r="D60" s="405">
        <f>SUM(D79,D69,D61)</f>
        <v>4976800</v>
      </c>
      <c r="E60" s="405">
        <f>SUM(E84)</f>
        <v>8392770</v>
      </c>
      <c r="F60" s="412"/>
      <c r="G60" s="316"/>
    </row>
    <row r="61" spans="1:7" ht="33.75" customHeight="1" x14ac:dyDescent="0.4">
      <c r="A61" s="395">
        <v>21000000</v>
      </c>
      <c r="B61" s="396" t="s">
        <v>519</v>
      </c>
      <c r="C61" s="411">
        <f t="shared" ref="C61:C70" si="3">SUM(D61)</f>
        <v>783600</v>
      </c>
      <c r="D61" s="405">
        <f>SUM(D62,D64,D65)</f>
        <v>783600</v>
      </c>
      <c r="E61" s="422"/>
      <c r="F61" s="412"/>
    </row>
    <row r="62" spans="1:7" ht="140.25" customHeight="1" x14ac:dyDescent="0.4">
      <c r="A62" s="395">
        <v>21010000</v>
      </c>
      <c r="B62" s="434" t="s">
        <v>520</v>
      </c>
      <c r="C62" s="411">
        <f t="shared" si="3"/>
        <v>231600</v>
      </c>
      <c r="D62" s="405">
        <f>SUM(D63)</f>
        <v>231600</v>
      </c>
      <c r="E62" s="422"/>
      <c r="F62" s="412"/>
      <c r="G62" s="318"/>
    </row>
    <row r="63" spans="1:7" s="319" customFormat="1" ht="78.599999999999994" customHeight="1" x14ac:dyDescent="0.4">
      <c r="A63" s="400">
        <v>21010300</v>
      </c>
      <c r="B63" s="421" t="s">
        <v>521</v>
      </c>
      <c r="C63" s="402">
        <f>SUM(D63)</f>
        <v>231600</v>
      </c>
      <c r="D63" s="402">
        <v>231600</v>
      </c>
      <c r="E63" s="422"/>
      <c r="F63" s="412"/>
    </row>
    <row r="64" spans="1:7" s="319" customFormat="1" ht="55.9" hidden="1" customHeight="1" x14ac:dyDescent="0.4">
      <c r="A64" s="400">
        <v>21050000</v>
      </c>
      <c r="B64" s="421" t="s">
        <v>581</v>
      </c>
      <c r="C64" s="402">
        <f>SUM(D64)</f>
        <v>0</v>
      </c>
      <c r="D64" s="402"/>
      <c r="E64" s="422"/>
      <c r="F64" s="412"/>
    </row>
    <row r="65" spans="1:6" ht="27.75" customHeight="1" x14ac:dyDescent="0.35">
      <c r="A65" s="395">
        <v>21080000</v>
      </c>
      <c r="B65" s="396" t="s">
        <v>522</v>
      </c>
      <c r="C65" s="411">
        <f t="shared" si="3"/>
        <v>552000</v>
      </c>
      <c r="D65" s="405">
        <f>SUM(D66:D68)</f>
        <v>552000</v>
      </c>
      <c r="E65" s="435"/>
      <c r="F65" s="436"/>
    </row>
    <row r="66" spans="1:6" ht="28.5" customHeight="1" x14ac:dyDescent="0.4">
      <c r="A66" s="400">
        <v>21081100</v>
      </c>
      <c r="B66" s="421" t="s">
        <v>523</v>
      </c>
      <c r="C66" s="402">
        <f>SUM(D66)</f>
        <v>500000</v>
      </c>
      <c r="D66" s="402">
        <v>500000</v>
      </c>
      <c r="E66" s="422"/>
      <c r="F66" s="412"/>
    </row>
    <row r="67" spans="1:6" ht="132" customHeight="1" x14ac:dyDescent="0.4">
      <c r="A67" s="400">
        <v>21081500</v>
      </c>
      <c r="B67" s="421" t="s">
        <v>582</v>
      </c>
      <c r="C67" s="402">
        <f>SUM(D67)</f>
        <v>40000</v>
      </c>
      <c r="D67" s="402">
        <v>40000</v>
      </c>
      <c r="E67" s="422"/>
      <c r="F67" s="412"/>
    </row>
    <row r="68" spans="1:6" ht="126.75" customHeight="1" x14ac:dyDescent="0.4">
      <c r="A68" s="400">
        <v>21082400</v>
      </c>
      <c r="B68" s="421" t="s">
        <v>524</v>
      </c>
      <c r="C68" s="402">
        <f>SUM(D68)</f>
        <v>12000</v>
      </c>
      <c r="D68" s="402">
        <v>12000</v>
      </c>
      <c r="E68" s="422"/>
      <c r="F68" s="412"/>
    </row>
    <row r="69" spans="1:6" ht="52.5" customHeight="1" x14ac:dyDescent="0.4">
      <c r="A69" s="395">
        <v>22000000</v>
      </c>
      <c r="B69" s="396" t="s">
        <v>525</v>
      </c>
      <c r="C69" s="411">
        <f t="shared" si="3"/>
        <v>4173200</v>
      </c>
      <c r="D69" s="405">
        <f>SUM(D76,D74,D70)</f>
        <v>4173200</v>
      </c>
      <c r="E69" s="422"/>
      <c r="F69" s="412"/>
    </row>
    <row r="70" spans="1:6" ht="30" customHeight="1" x14ac:dyDescent="0.4">
      <c r="A70" s="395">
        <v>22010000</v>
      </c>
      <c r="B70" s="396" t="s">
        <v>526</v>
      </c>
      <c r="C70" s="411">
        <f t="shared" si="3"/>
        <v>3150000</v>
      </c>
      <c r="D70" s="405">
        <f>SUM(D71:D73)</f>
        <v>3150000</v>
      </c>
      <c r="E70" s="422"/>
      <c r="F70" s="412"/>
    </row>
    <row r="71" spans="1:6" ht="76.5" customHeight="1" x14ac:dyDescent="0.4">
      <c r="A71" s="400">
        <v>22010300</v>
      </c>
      <c r="B71" s="437" t="s">
        <v>527</v>
      </c>
      <c r="C71" s="402">
        <f>SUM(D71)</f>
        <v>50000</v>
      </c>
      <c r="D71" s="402">
        <v>50000</v>
      </c>
      <c r="E71" s="422"/>
      <c r="F71" s="412"/>
    </row>
    <row r="72" spans="1:6" ht="28.5" customHeight="1" x14ac:dyDescent="0.4">
      <c r="A72" s="400">
        <v>22012500</v>
      </c>
      <c r="B72" s="421" t="s">
        <v>528</v>
      </c>
      <c r="C72" s="402">
        <f>SUM(D72)</f>
        <v>2900000</v>
      </c>
      <c r="D72" s="402">
        <v>2900000</v>
      </c>
      <c r="E72" s="422"/>
      <c r="F72" s="412"/>
    </row>
    <row r="73" spans="1:6" ht="54" customHeight="1" x14ac:dyDescent="0.4">
      <c r="A73" s="400">
        <v>22012600</v>
      </c>
      <c r="B73" s="438" t="s">
        <v>529</v>
      </c>
      <c r="C73" s="402">
        <f>SUM(D73)</f>
        <v>200000</v>
      </c>
      <c r="D73" s="402">
        <v>200000</v>
      </c>
      <c r="E73" s="422"/>
      <c r="F73" s="412"/>
    </row>
    <row r="74" spans="1:6" ht="76.900000000000006" customHeight="1" x14ac:dyDescent="0.35">
      <c r="A74" s="395">
        <v>22080000</v>
      </c>
      <c r="B74" s="439" t="s">
        <v>530</v>
      </c>
      <c r="C74" s="411">
        <f>SUM(D74)</f>
        <v>998200</v>
      </c>
      <c r="D74" s="405">
        <f>SUM(D75)</f>
        <v>998200</v>
      </c>
      <c r="E74" s="435"/>
      <c r="F74" s="436"/>
    </row>
    <row r="75" spans="1:6" ht="79.150000000000006" customHeight="1" x14ac:dyDescent="0.4">
      <c r="A75" s="400">
        <v>22080400</v>
      </c>
      <c r="B75" s="421" t="s">
        <v>531</v>
      </c>
      <c r="C75" s="402">
        <f>SUM(D75)</f>
        <v>998200</v>
      </c>
      <c r="D75" s="402">
        <v>998200</v>
      </c>
      <c r="E75" s="422"/>
      <c r="F75" s="412"/>
    </row>
    <row r="76" spans="1:6" ht="27" customHeight="1" x14ac:dyDescent="0.35">
      <c r="A76" s="395">
        <v>22090000</v>
      </c>
      <c r="B76" s="396" t="s">
        <v>532</v>
      </c>
      <c r="C76" s="411">
        <f t="shared" ref="C76:C82" si="4">SUM(D76)</f>
        <v>25000</v>
      </c>
      <c r="D76" s="405">
        <f>SUM(D77:D78)</f>
        <v>25000</v>
      </c>
      <c r="E76" s="435"/>
      <c r="F76" s="436"/>
    </row>
    <row r="77" spans="1:6" ht="78.599999999999994" customHeight="1" x14ac:dyDescent="0.4">
      <c r="A77" s="400">
        <v>22090100</v>
      </c>
      <c r="B77" s="421" t="s">
        <v>533</v>
      </c>
      <c r="C77" s="402">
        <f t="shared" si="4"/>
        <v>15000</v>
      </c>
      <c r="D77" s="402">
        <v>15000</v>
      </c>
      <c r="E77" s="422"/>
      <c r="F77" s="412"/>
    </row>
    <row r="78" spans="1:6" ht="76.900000000000006" customHeight="1" x14ac:dyDescent="0.4">
      <c r="A78" s="400">
        <v>22090400</v>
      </c>
      <c r="B78" s="421" t="s">
        <v>534</v>
      </c>
      <c r="C78" s="402">
        <f t="shared" si="4"/>
        <v>10000</v>
      </c>
      <c r="D78" s="402">
        <v>10000</v>
      </c>
      <c r="E78" s="422"/>
      <c r="F78" s="412"/>
    </row>
    <row r="79" spans="1:6" ht="25.5" customHeight="1" x14ac:dyDescent="0.35">
      <c r="A79" s="395">
        <v>24000000</v>
      </c>
      <c r="B79" s="396" t="s">
        <v>535</v>
      </c>
      <c r="C79" s="411">
        <f>SUM(D79:E79)</f>
        <v>20000</v>
      </c>
      <c r="D79" s="405">
        <f>SUM(D80)</f>
        <v>20000</v>
      </c>
      <c r="E79" s="405"/>
      <c r="F79" s="436"/>
    </row>
    <row r="80" spans="1:6" ht="27.75" x14ac:dyDescent="0.4">
      <c r="A80" s="395">
        <v>24060000</v>
      </c>
      <c r="B80" s="396" t="s">
        <v>536</v>
      </c>
      <c r="C80" s="411">
        <f t="shared" si="4"/>
        <v>20000</v>
      </c>
      <c r="D80" s="405">
        <f>SUM(D81,D82)</f>
        <v>20000</v>
      </c>
      <c r="E80" s="405"/>
      <c r="F80" s="412"/>
    </row>
    <row r="81" spans="1:7" ht="27.75" x14ac:dyDescent="0.4">
      <c r="A81" s="400">
        <v>24060300</v>
      </c>
      <c r="B81" s="421" t="s">
        <v>536</v>
      </c>
      <c r="C81" s="402">
        <f t="shared" si="4"/>
        <v>20000</v>
      </c>
      <c r="D81" s="402">
        <v>20000</v>
      </c>
      <c r="E81" s="422"/>
      <c r="F81" s="412" t="s">
        <v>537</v>
      </c>
    </row>
    <row r="82" spans="1:7" ht="229.15" hidden="1" customHeight="1" x14ac:dyDescent="0.4">
      <c r="A82" s="400">
        <v>24062200</v>
      </c>
      <c r="B82" s="440" t="s">
        <v>538</v>
      </c>
      <c r="C82" s="402">
        <f t="shared" si="4"/>
        <v>0</v>
      </c>
      <c r="D82" s="402"/>
      <c r="E82" s="422"/>
      <c r="F82" s="412"/>
    </row>
    <row r="83" spans="1:7" ht="52.5" hidden="1" customHeight="1" x14ac:dyDescent="0.4">
      <c r="A83" s="400">
        <v>24170000</v>
      </c>
      <c r="B83" s="441" t="s">
        <v>539</v>
      </c>
      <c r="C83" s="402">
        <f t="shared" ref="C83:C88" si="5">SUM(E83)</f>
        <v>0</v>
      </c>
      <c r="D83" s="402"/>
      <c r="E83" s="402">
        <f>SUM(F83)</f>
        <v>0</v>
      </c>
      <c r="F83" s="412"/>
    </row>
    <row r="84" spans="1:7" ht="28.5" customHeight="1" x14ac:dyDescent="0.4">
      <c r="A84" s="395">
        <v>25000000</v>
      </c>
      <c r="B84" s="396" t="s">
        <v>540</v>
      </c>
      <c r="C84" s="405">
        <f t="shared" si="5"/>
        <v>8392770</v>
      </c>
      <c r="D84" s="422"/>
      <c r="E84" s="405">
        <f>SUM(E85)</f>
        <v>8392770</v>
      </c>
      <c r="F84" s="412"/>
    </row>
    <row r="85" spans="1:7" ht="55.15" customHeight="1" x14ac:dyDescent="0.4">
      <c r="A85" s="395">
        <v>25010000</v>
      </c>
      <c r="B85" s="396" t="s">
        <v>541</v>
      </c>
      <c r="C85" s="405">
        <f t="shared" si="5"/>
        <v>8392770</v>
      </c>
      <c r="D85" s="442"/>
      <c r="E85" s="405">
        <f>SUM(E86:E89)</f>
        <v>8392770</v>
      </c>
      <c r="F85" s="412"/>
    </row>
    <row r="86" spans="1:7" ht="51" customHeight="1" x14ac:dyDescent="0.4">
      <c r="A86" s="400">
        <v>25010100</v>
      </c>
      <c r="B86" s="421" t="s">
        <v>542</v>
      </c>
      <c r="C86" s="402">
        <f t="shared" si="5"/>
        <v>7752581</v>
      </c>
      <c r="D86" s="442"/>
      <c r="E86" s="443">
        <v>7752581</v>
      </c>
      <c r="F86" s="444"/>
    </row>
    <row r="87" spans="1:7" ht="51" customHeight="1" x14ac:dyDescent="0.4">
      <c r="A87" s="400">
        <v>25010200</v>
      </c>
      <c r="B87" s="421" t="s">
        <v>543</v>
      </c>
      <c r="C87" s="402">
        <f t="shared" si="5"/>
        <v>15300</v>
      </c>
      <c r="D87" s="442"/>
      <c r="E87" s="443">
        <v>15300</v>
      </c>
      <c r="F87" s="444"/>
    </row>
    <row r="88" spans="1:7" ht="76.150000000000006" customHeight="1" x14ac:dyDescent="0.4">
      <c r="A88" s="400">
        <v>25010300</v>
      </c>
      <c r="B88" s="421" t="s">
        <v>544</v>
      </c>
      <c r="C88" s="402">
        <f t="shared" si="5"/>
        <v>624889</v>
      </c>
      <c r="D88" s="442"/>
      <c r="E88" s="443">
        <v>624889</v>
      </c>
      <c r="F88" s="444"/>
    </row>
    <row r="89" spans="1:7" ht="57" customHeight="1" x14ac:dyDescent="0.4">
      <c r="A89" s="400">
        <v>25010400</v>
      </c>
      <c r="B89" s="438" t="s">
        <v>545</v>
      </c>
      <c r="C89" s="402"/>
      <c r="D89" s="445"/>
      <c r="E89" s="402"/>
      <c r="F89" s="418"/>
    </row>
    <row r="90" spans="1:7" ht="26.25" hidden="1" customHeight="1" x14ac:dyDescent="0.4">
      <c r="A90" s="403">
        <v>30000000</v>
      </c>
      <c r="B90" s="446" t="s">
        <v>546</v>
      </c>
      <c r="C90" s="405">
        <f>SUM(E90)</f>
        <v>0</v>
      </c>
      <c r="D90" s="445"/>
      <c r="E90" s="405">
        <f>SUM(F90)</f>
        <v>0</v>
      </c>
      <c r="F90" s="415">
        <f>SUM(F91)</f>
        <v>0</v>
      </c>
    </row>
    <row r="91" spans="1:7" ht="49.9" hidden="1" customHeight="1" x14ac:dyDescent="0.35">
      <c r="A91" s="403">
        <v>33000000</v>
      </c>
      <c r="B91" s="447" t="s">
        <v>547</v>
      </c>
      <c r="C91" s="405">
        <f>SUM(E91)</f>
        <v>0</v>
      </c>
      <c r="D91" s="448"/>
      <c r="E91" s="405">
        <f>SUM(F91)</f>
        <v>0</v>
      </c>
      <c r="F91" s="415">
        <f>SUM(F92)</f>
        <v>0</v>
      </c>
    </row>
    <row r="92" spans="1:7" ht="26.25" hidden="1" customHeight="1" x14ac:dyDescent="0.4">
      <c r="A92" s="406">
        <v>33010000</v>
      </c>
      <c r="B92" s="449" t="s">
        <v>548</v>
      </c>
      <c r="C92" s="402">
        <f>SUM(E92)</f>
        <v>0</v>
      </c>
      <c r="D92" s="445"/>
      <c r="E92" s="402">
        <f>SUM(F92)</f>
        <v>0</v>
      </c>
      <c r="F92" s="418"/>
    </row>
    <row r="93" spans="1:7" ht="130.9" hidden="1" customHeight="1" x14ac:dyDescent="0.4">
      <c r="A93" s="400">
        <v>33010100</v>
      </c>
      <c r="B93" s="437" t="s">
        <v>549</v>
      </c>
      <c r="C93" s="402">
        <f>SUM(E93)</f>
        <v>0</v>
      </c>
      <c r="D93" s="445"/>
      <c r="E93" s="402">
        <f>SUM(F93)</f>
        <v>0</v>
      </c>
      <c r="F93" s="418"/>
    </row>
    <row r="94" spans="1:7" ht="53.45" customHeight="1" x14ac:dyDescent="0.35">
      <c r="A94" s="400"/>
      <c r="B94" s="396" t="s">
        <v>550</v>
      </c>
      <c r="C94" s="405">
        <f>SUM(C13,C60,C90)</f>
        <v>768877170</v>
      </c>
      <c r="D94" s="405">
        <f>SUM(D13,D60)</f>
        <v>759601400</v>
      </c>
      <c r="E94" s="405">
        <f>SUM(E13,E60,E90)</f>
        <v>9275770</v>
      </c>
      <c r="F94" s="450">
        <f>SUM(F90)</f>
        <v>0</v>
      </c>
      <c r="G94" s="320"/>
    </row>
    <row r="95" spans="1:7" s="33" customFormat="1" ht="32.25" customHeight="1" x14ac:dyDescent="0.35">
      <c r="A95" s="403">
        <v>40000000</v>
      </c>
      <c r="B95" s="451" t="s">
        <v>551</v>
      </c>
      <c r="C95" s="411">
        <f>SUM(D95,E95)</f>
        <v>186398600</v>
      </c>
      <c r="D95" s="452">
        <f>SUM(D96)</f>
        <v>186398600</v>
      </c>
      <c r="E95" s="453"/>
      <c r="F95" s="454"/>
    </row>
    <row r="96" spans="1:7" s="33" customFormat="1" ht="33.75" customHeight="1" x14ac:dyDescent="0.35">
      <c r="A96" s="403">
        <v>41000000</v>
      </c>
      <c r="B96" s="451" t="s">
        <v>552</v>
      </c>
      <c r="C96" s="411">
        <f>SUM(D96,E96)</f>
        <v>186398600</v>
      </c>
      <c r="D96" s="405">
        <f>SUM(D106,D104,D97)</f>
        <v>186398600</v>
      </c>
      <c r="E96" s="455"/>
      <c r="F96" s="456"/>
    </row>
    <row r="97" spans="1:6" s="33" customFormat="1" ht="37.5" customHeight="1" x14ac:dyDescent="0.35">
      <c r="A97" s="403">
        <v>41030000</v>
      </c>
      <c r="B97" s="451" t="s">
        <v>446</v>
      </c>
      <c r="C97" s="411">
        <f>SUM(D97)</f>
        <v>184313300</v>
      </c>
      <c r="D97" s="405">
        <f>SUM(D98:D103)</f>
        <v>184313300</v>
      </c>
      <c r="E97" s="453"/>
      <c r="F97" s="457"/>
    </row>
    <row r="98" spans="1:6" s="33" customFormat="1" ht="54" customHeight="1" x14ac:dyDescent="0.4">
      <c r="A98" s="458">
        <v>41033900</v>
      </c>
      <c r="B98" s="401" t="s">
        <v>447</v>
      </c>
      <c r="C98" s="402">
        <f>SUM(D98)</f>
        <v>184313300</v>
      </c>
      <c r="D98" s="402">
        <v>184313300</v>
      </c>
      <c r="E98" s="459"/>
      <c r="F98" s="460"/>
    </row>
    <row r="99" spans="1:6" s="33" customFormat="1" ht="51" hidden="1" customHeight="1" x14ac:dyDescent="0.45">
      <c r="A99" s="458">
        <v>41034200</v>
      </c>
      <c r="B99" s="461" t="s">
        <v>553</v>
      </c>
      <c r="C99" s="402">
        <f>SUM(D99)</f>
        <v>0</v>
      </c>
      <c r="D99" s="402"/>
      <c r="E99" s="459"/>
      <c r="F99" s="460"/>
    </row>
    <row r="100" spans="1:6" s="33" customFormat="1" ht="106.5" hidden="1" customHeight="1" x14ac:dyDescent="0.4">
      <c r="A100" s="458">
        <v>41035100</v>
      </c>
      <c r="B100" s="462" t="s">
        <v>554</v>
      </c>
      <c r="C100" s="402">
        <f t="shared" ref="C100:C106" si="6">SUM(D100)</f>
        <v>0</v>
      </c>
      <c r="D100" s="402"/>
      <c r="E100" s="463"/>
      <c r="F100" s="464"/>
    </row>
    <row r="101" spans="1:6" s="33" customFormat="1" ht="85.9" hidden="1" customHeight="1" x14ac:dyDescent="0.4">
      <c r="A101" s="458">
        <v>41034500</v>
      </c>
      <c r="B101" s="462" t="s">
        <v>583</v>
      </c>
      <c r="C101" s="402">
        <f t="shared" si="6"/>
        <v>0</v>
      </c>
      <c r="D101" s="402"/>
      <c r="E101" s="463"/>
      <c r="F101" s="464"/>
    </row>
    <row r="102" spans="1:6" s="33" customFormat="1" ht="106.5" hidden="1" customHeight="1" x14ac:dyDescent="0.4">
      <c r="A102" s="458">
        <v>41035500</v>
      </c>
      <c r="B102" s="462" t="s">
        <v>584</v>
      </c>
      <c r="C102" s="402">
        <f t="shared" si="6"/>
        <v>0</v>
      </c>
      <c r="D102" s="402"/>
      <c r="E102" s="463"/>
      <c r="F102" s="464"/>
    </row>
    <row r="103" spans="1:6" s="33" customFormat="1" ht="106.5" hidden="1" customHeight="1" x14ac:dyDescent="0.4">
      <c r="A103" s="458">
        <v>41035600</v>
      </c>
      <c r="B103" s="462" t="s">
        <v>585</v>
      </c>
      <c r="C103" s="402">
        <f t="shared" si="6"/>
        <v>0</v>
      </c>
      <c r="D103" s="402"/>
      <c r="E103" s="463"/>
      <c r="F103" s="464"/>
    </row>
    <row r="104" spans="1:6" s="33" customFormat="1" ht="47.45" hidden="1" customHeight="1" x14ac:dyDescent="0.4">
      <c r="A104" s="465">
        <v>41040000</v>
      </c>
      <c r="B104" s="410" t="s">
        <v>555</v>
      </c>
      <c r="C104" s="405">
        <f t="shared" si="6"/>
        <v>0</v>
      </c>
      <c r="D104" s="405">
        <f>SUM(D105)</f>
        <v>0</v>
      </c>
      <c r="E104" s="463"/>
      <c r="F104" s="464"/>
    </row>
    <row r="105" spans="1:6" s="33" customFormat="1" ht="123.6" hidden="1" customHeight="1" x14ac:dyDescent="0.4">
      <c r="A105" s="458">
        <v>41040200</v>
      </c>
      <c r="B105" s="466" t="s">
        <v>556</v>
      </c>
      <c r="C105" s="402">
        <f t="shared" si="6"/>
        <v>0</v>
      </c>
      <c r="D105" s="402"/>
      <c r="E105" s="463"/>
      <c r="F105" s="464"/>
    </row>
    <row r="106" spans="1:6" s="33" customFormat="1" ht="47.25" customHeight="1" x14ac:dyDescent="0.35">
      <c r="A106" s="467">
        <v>41050000</v>
      </c>
      <c r="B106" s="410" t="s">
        <v>449</v>
      </c>
      <c r="C106" s="405">
        <f t="shared" si="6"/>
        <v>2085300</v>
      </c>
      <c r="D106" s="405">
        <f>SUM(D107:D121)</f>
        <v>2085300</v>
      </c>
      <c r="E106" s="468"/>
      <c r="F106" s="456"/>
    </row>
    <row r="107" spans="1:6" s="33" customFormat="1" ht="211.5" hidden="1" customHeight="1" x14ac:dyDescent="0.4">
      <c r="A107" s="469">
        <v>41050100</v>
      </c>
      <c r="B107" s="401" t="s">
        <v>586</v>
      </c>
      <c r="C107" s="402">
        <f t="shared" ref="C107" si="7">SUM(D107)</f>
        <v>0</v>
      </c>
      <c r="D107" s="402"/>
      <c r="E107" s="470"/>
      <c r="F107" s="471"/>
    </row>
    <row r="108" spans="1:6" s="33" customFormat="1" ht="105.75" hidden="1" customHeight="1" x14ac:dyDescent="0.4">
      <c r="A108" s="458">
        <v>41050200</v>
      </c>
      <c r="B108" s="401" t="s">
        <v>557</v>
      </c>
      <c r="C108" s="402">
        <f>SUM(D108)</f>
        <v>0</v>
      </c>
      <c r="D108" s="402"/>
      <c r="E108" s="470"/>
      <c r="F108" s="471"/>
    </row>
    <row r="109" spans="1:6" s="33" customFormat="1" ht="332.25" hidden="1" customHeight="1" x14ac:dyDescent="0.4">
      <c r="A109" s="458">
        <v>41050300</v>
      </c>
      <c r="B109" s="401" t="s">
        <v>558</v>
      </c>
      <c r="C109" s="402">
        <f>SUM(D109)</f>
        <v>0</v>
      </c>
      <c r="D109" s="402"/>
      <c r="E109" s="470"/>
      <c r="F109" s="471"/>
    </row>
    <row r="110" spans="1:6" s="33" customFormat="1" ht="79.5" customHeight="1" x14ac:dyDescent="0.4">
      <c r="A110" s="458">
        <v>41051000</v>
      </c>
      <c r="B110" s="401" t="s">
        <v>559</v>
      </c>
      <c r="C110" s="402">
        <f>SUM(D110)</f>
        <v>2085300</v>
      </c>
      <c r="D110" s="402">
        <v>2085300</v>
      </c>
      <c r="E110" s="472"/>
      <c r="F110" s="473"/>
    </row>
    <row r="111" spans="1:6" s="33" customFormat="1" ht="102.6" hidden="1" customHeight="1" x14ac:dyDescent="0.4">
      <c r="A111" s="458">
        <v>41051200</v>
      </c>
      <c r="B111" s="438" t="s">
        <v>560</v>
      </c>
      <c r="C111" s="402">
        <f>SUM(D111)</f>
        <v>0</v>
      </c>
      <c r="D111" s="402"/>
      <c r="E111" s="472"/>
      <c r="F111" s="473"/>
    </row>
    <row r="112" spans="1:6" s="33" customFormat="1" ht="80.25" hidden="1" customHeight="1" x14ac:dyDescent="0.4">
      <c r="A112" s="458">
        <v>41051500</v>
      </c>
      <c r="B112" s="401" t="s">
        <v>587</v>
      </c>
      <c r="C112" s="402">
        <f>SUM(D112)</f>
        <v>0</v>
      </c>
      <c r="D112" s="402"/>
      <c r="E112" s="470"/>
      <c r="F112" s="471"/>
    </row>
    <row r="113" spans="1:7" s="33" customFormat="1" ht="106.5" hidden="1" customHeight="1" x14ac:dyDescent="0.4">
      <c r="A113" s="458">
        <v>41052000</v>
      </c>
      <c r="B113" s="466" t="s">
        <v>588</v>
      </c>
      <c r="C113" s="402">
        <f t="shared" ref="C113:C114" si="8">SUM(D113)</f>
        <v>0</v>
      </c>
      <c r="D113" s="402"/>
      <c r="E113" s="474"/>
      <c r="F113" s="471"/>
    </row>
    <row r="114" spans="1:7" s="33" customFormat="1" ht="34.5" hidden="1" customHeight="1" x14ac:dyDescent="0.4">
      <c r="A114" s="475">
        <v>41053900</v>
      </c>
      <c r="B114" s="476" t="s">
        <v>179</v>
      </c>
      <c r="C114" s="402">
        <f t="shared" si="8"/>
        <v>0</v>
      </c>
      <c r="D114" s="477"/>
      <c r="E114" s="478"/>
      <c r="F114" s="473"/>
    </row>
    <row r="115" spans="1:7" s="33" customFormat="1" ht="34.5" hidden="1" customHeight="1" x14ac:dyDescent="0.2">
      <c r="A115" s="603">
        <v>41050400</v>
      </c>
      <c r="B115" s="605" t="s">
        <v>589</v>
      </c>
      <c r="C115" s="607">
        <f>SUM(D115)</f>
        <v>0</v>
      </c>
      <c r="D115" s="607"/>
      <c r="E115" s="609"/>
      <c r="F115" s="611"/>
    </row>
    <row r="116" spans="1:7" s="33" customFormat="1" ht="390" hidden="1" customHeight="1" x14ac:dyDescent="0.2">
      <c r="A116" s="604"/>
      <c r="B116" s="606"/>
      <c r="C116" s="608"/>
      <c r="D116" s="608"/>
      <c r="E116" s="610"/>
      <c r="F116" s="612"/>
    </row>
    <row r="117" spans="1:7" s="33" customFormat="1" ht="408.6" hidden="1" customHeight="1" x14ac:dyDescent="0.2">
      <c r="A117" s="603">
        <v>41050600</v>
      </c>
      <c r="B117" s="605" t="s">
        <v>590</v>
      </c>
      <c r="C117" s="607">
        <f>SUM(D117)</f>
        <v>0</v>
      </c>
      <c r="D117" s="607"/>
      <c r="E117" s="609"/>
      <c r="F117" s="611"/>
    </row>
    <row r="118" spans="1:7" s="33" customFormat="1" ht="84" hidden="1" customHeight="1" x14ac:dyDescent="0.2">
      <c r="A118" s="604"/>
      <c r="B118" s="606"/>
      <c r="C118" s="608"/>
      <c r="D118" s="608"/>
      <c r="E118" s="610"/>
      <c r="F118" s="612"/>
    </row>
    <row r="119" spans="1:7" s="33" customFormat="1" ht="29.45" hidden="1" customHeight="1" x14ac:dyDescent="0.4">
      <c r="A119" s="469">
        <v>41053900</v>
      </c>
      <c r="B119" s="479" t="s">
        <v>179</v>
      </c>
      <c r="C119" s="480">
        <f>SUM(E119)</f>
        <v>0</v>
      </c>
      <c r="D119" s="481"/>
      <c r="E119" s="482"/>
      <c r="F119" s="482"/>
    </row>
    <row r="120" spans="1:7" s="33" customFormat="1" ht="75.599999999999994" hidden="1" customHeight="1" x14ac:dyDescent="0.4">
      <c r="A120" s="475">
        <v>41055000</v>
      </c>
      <c r="B120" s="483" t="s">
        <v>591</v>
      </c>
      <c r="C120" s="477">
        <f>SUM(D120)</f>
        <v>0</v>
      </c>
      <c r="D120" s="477"/>
      <c r="E120" s="478"/>
      <c r="F120" s="473"/>
    </row>
    <row r="121" spans="1:7" s="33" customFormat="1" ht="29.45" hidden="1" customHeight="1" x14ac:dyDescent="0.4">
      <c r="A121" s="475">
        <v>41053900</v>
      </c>
      <c r="B121" s="483" t="s">
        <v>179</v>
      </c>
      <c r="C121" s="477">
        <f>SUM(D121)</f>
        <v>0</v>
      </c>
      <c r="D121" s="477"/>
      <c r="E121" s="478"/>
      <c r="F121" s="473"/>
    </row>
    <row r="122" spans="1:7" s="33" customFormat="1" ht="40.9" customHeight="1" x14ac:dyDescent="0.4">
      <c r="A122" s="484"/>
      <c r="B122" s="485" t="s">
        <v>561</v>
      </c>
      <c r="C122" s="486">
        <f>SUM(D122:E122)</f>
        <v>955275770</v>
      </c>
      <c r="D122" s="486">
        <f>SUM(D94:D95)</f>
        <v>946000000</v>
      </c>
      <c r="E122" s="486">
        <f>SUM(E94)</f>
        <v>9275770</v>
      </c>
      <c r="F122" s="487">
        <f>SUM(F94)</f>
        <v>0</v>
      </c>
      <c r="G122" s="488"/>
    </row>
    <row r="123" spans="1:7" ht="69.599999999999994" customHeight="1" x14ac:dyDescent="0.35">
      <c r="A123" s="321"/>
      <c r="B123" s="322"/>
      <c r="C123" s="323"/>
      <c r="D123" s="324"/>
      <c r="E123" s="324"/>
      <c r="F123" s="325"/>
      <c r="G123" s="315"/>
    </row>
    <row r="124" spans="1:7" ht="59.45" customHeight="1" x14ac:dyDescent="0.55000000000000004">
      <c r="A124" s="602" t="s">
        <v>592</v>
      </c>
      <c r="B124" s="602"/>
      <c r="C124" s="602"/>
      <c r="D124" s="602"/>
      <c r="E124" s="602"/>
      <c r="F124" s="602"/>
      <c r="G124" s="315"/>
    </row>
    <row r="125" spans="1:7" ht="33.75" customHeight="1" x14ac:dyDescent="0.35">
      <c r="A125" s="326"/>
      <c r="B125" s="327"/>
      <c r="C125" s="327"/>
      <c r="D125" s="328"/>
      <c r="E125" s="328"/>
      <c r="F125" s="328"/>
    </row>
    <row r="126" spans="1:7" ht="24.75" customHeight="1" x14ac:dyDescent="0.3">
      <c r="A126" s="329"/>
      <c r="B126" s="330"/>
      <c r="C126" s="330"/>
      <c r="D126" s="331"/>
      <c r="E126" s="331"/>
      <c r="F126" s="331"/>
    </row>
    <row r="127" spans="1:7" ht="23.25" x14ac:dyDescent="0.35">
      <c r="A127" s="332"/>
      <c r="B127" s="332"/>
      <c r="C127" s="332"/>
      <c r="D127" s="332"/>
      <c r="E127" s="332"/>
      <c r="F127" s="332"/>
    </row>
    <row r="128" spans="1:7" ht="23.25" x14ac:dyDescent="0.35">
      <c r="A128" s="333"/>
      <c r="B128" s="334"/>
      <c r="C128" s="334"/>
      <c r="D128" s="328"/>
      <c r="E128" s="328"/>
      <c r="F128" s="328"/>
    </row>
    <row r="129" spans="1:6" ht="21.75" customHeight="1" x14ac:dyDescent="0.35">
      <c r="A129" s="332"/>
      <c r="B129" s="332"/>
      <c r="C129" s="332"/>
      <c r="D129" s="332"/>
      <c r="E129" s="332"/>
      <c r="F129" s="332"/>
    </row>
    <row r="130" spans="1:6" ht="23.25" x14ac:dyDescent="0.35">
      <c r="A130" s="309"/>
      <c r="B130" s="309"/>
      <c r="C130" s="309"/>
      <c r="D130" s="309"/>
      <c r="E130" s="309"/>
      <c r="F130" s="309"/>
    </row>
    <row r="131" spans="1:6" ht="23.25" x14ac:dyDescent="0.35">
      <c r="A131" s="332"/>
      <c r="B131" s="332"/>
      <c r="C131" s="332"/>
      <c r="D131" s="332"/>
      <c r="E131" s="332"/>
      <c r="F131" s="332"/>
    </row>
    <row r="132" spans="1:6" ht="23.25" x14ac:dyDescent="0.35">
      <c r="A132" s="309"/>
      <c r="B132" s="309"/>
      <c r="C132" s="309"/>
      <c r="D132" s="309"/>
      <c r="E132" s="309"/>
      <c r="F132" s="309"/>
    </row>
    <row r="133" spans="1:6" ht="23.25" x14ac:dyDescent="0.35">
      <c r="A133" s="309"/>
      <c r="B133" s="309"/>
      <c r="C133" s="309"/>
      <c r="D133" s="309"/>
      <c r="E133" s="309"/>
      <c r="F133" s="309"/>
    </row>
    <row r="134" spans="1:6" ht="23.25" x14ac:dyDescent="0.35">
      <c r="A134" s="309"/>
      <c r="B134" s="309"/>
      <c r="C134" s="309"/>
      <c r="D134" s="309"/>
      <c r="E134" s="309"/>
      <c r="F134" s="309"/>
    </row>
    <row r="135" spans="1:6" ht="23.25" x14ac:dyDescent="0.35">
      <c r="A135" s="309"/>
      <c r="B135" s="309"/>
      <c r="C135" s="309"/>
      <c r="D135" s="309"/>
      <c r="E135" s="309"/>
      <c r="F135" s="309"/>
    </row>
    <row r="136" spans="1:6" ht="23.25" x14ac:dyDescent="0.35">
      <c r="A136" s="309"/>
      <c r="B136" s="309"/>
      <c r="C136" s="309"/>
      <c r="D136" s="309"/>
      <c r="E136" s="309"/>
      <c r="F136" s="309"/>
    </row>
    <row r="137" spans="1:6" ht="23.25" x14ac:dyDescent="0.35">
      <c r="A137" s="309"/>
      <c r="B137" s="309"/>
      <c r="C137" s="309"/>
      <c r="D137" s="309"/>
      <c r="E137" s="309"/>
      <c r="F137" s="309"/>
    </row>
    <row r="138" spans="1:6" ht="23.25" x14ac:dyDescent="0.35">
      <c r="A138" s="309"/>
      <c r="B138" s="309"/>
      <c r="C138" s="309"/>
      <c r="D138" s="309"/>
      <c r="E138" s="309"/>
      <c r="F138" s="309"/>
    </row>
    <row r="139" spans="1:6" ht="23.25" x14ac:dyDescent="0.35">
      <c r="A139" s="309"/>
      <c r="B139" s="309"/>
      <c r="C139" s="309"/>
      <c r="D139" s="309"/>
      <c r="E139" s="309"/>
      <c r="F139" s="309"/>
    </row>
    <row r="140" spans="1:6" ht="23.25" x14ac:dyDescent="0.35">
      <c r="A140" s="309"/>
      <c r="B140" s="309"/>
      <c r="C140" s="309"/>
      <c r="D140" s="309"/>
      <c r="E140" s="309"/>
      <c r="F140" s="309"/>
    </row>
    <row r="141" spans="1:6" ht="23.25" x14ac:dyDescent="0.35">
      <c r="A141" s="309"/>
      <c r="B141" s="309"/>
      <c r="C141" s="309"/>
      <c r="D141" s="309"/>
      <c r="E141" s="309"/>
      <c r="F141" s="309"/>
    </row>
    <row r="142" spans="1:6" ht="23.25" x14ac:dyDescent="0.35">
      <c r="A142" s="309"/>
      <c r="B142" s="309"/>
      <c r="C142" s="309"/>
      <c r="D142" s="309"/>
      <c r="E142" s="309"/>
      <c r="F142" s="309"/>
    </row>
    <row r="143" spans="1:6" ht="23.25" x14ac:dyDescent="0.35">
      <c r="A143" s="332"/>
      <c r="B143" s="332"/>
      <c r="C143" s="332"/>
      <c r="D143" s="332"/>
      <c r="E143" s="332"/>
      <c r="F143" s="332"/>
    </row>
    <row r="144" spans="1:6" ht="23.25" x14ac:dyDescent="0.35">
      <c r="A144" s="332"/>
      <c r="B144" s="332"/>
      <c r="C144" s="332"/>
      <c r="D144" s="332"/>
      <c r="E144" s="332"/>
      <c r="F144" s="332"/>
    </row>
    <row r="145" spans="1:6" ht="23.25" x14ac:dyDescent="0.35">
      <c r="A145" s="332"/>
      <c r="B145" s="332"/>
      <c r="C145" s="332"/>
      <c r="D145" s="332"/>
      <c r="E145" s="332"/>
      <c r="F145" s="332"/>
    </row>
    <row r="146" spans="1:6" ht="23.25" x14ac:dyDescent="0.35">
      <c r="A146" s="332"/>
      <c r="B146" s="332"/>
      <c r="C146" s="332"/>
      <c r="D146" s="332"/>
      <c r="E146" s="332"/>
      <c r="F146" s="332"/>
    </row>
    <row r="147" spans="1:6" ht="23.25" x14ac:dyDescent="0.35">
      <c r="A147" s="332"/>
      <c r="B147" s="332"/>
      <c r="C147" s="332"/>
      <c r="D147" s="332"/>
      <c r="E147" s="332"/>
      <c r="F147" s="332"/>
    </row>
    <row r="148" spans="1:6" ht="23.25" x14ac:dyDescent="0.35">
      <c r="A148" s="332"/>
      <c r="B148" s="332"/>
      <c r="C148" s="332"/>
      <c r="D148" s="332"/>
      <c r="E148" s="332"/>
      <c r="F148" s="332"/>
    </row>
    <row r="149" spans="1:6" ht="23.25" x14ac:dyDescent="0.35">
      <c r="A149" s="332"/>
      <c r="B149" s="332"/>
      <c r="C149" s="332"/>
      <c r="D149" s="332"/>
      <c r="E149" s="332"/>
      <c r="F149" s="332"/>
    </row>
    <row r="150" spans="1:6" ht="23.25" x14ac:dyDescent="0.35">
      <c r="A150" s="332"/>
      <c r="B150" s="332"/>
      <c r="C150" s="332"/>
      <c r="D150" s="332"/>
      <c r="E150" s="332"/>
      <c r="F150" s="332"/>
    </row>
    <row r="151" spans="1:6" ht="23.25" x14ac:dyDescent="0.35">
      <c r="A151" s="332"/>
      <c r="B151" s="332"/>
      <c r="C151" s="332"/>
      <c r="D151" s="332"/>
      <c r="E151" s="332"/>
      <c r="F151" s="332"/>
    </row>
    <row r="152" spans="1:6" ht="23.25" x14ac:dyDescent="0.35">
      <c r="A152" s="332"/>
      <c r="B152" s="332"/>
      <c r="C152" s="332"/>
      <c r="D152" s="332"/>
      <c r="E152" s="332"/>
      <c r="F152" s="332"/>
    </row>
    <row r="153" spans="1:6" ht="23.25" x14ac:dyDescent="0.35">
      <c r="A153" s="332"/>
      <c r="B153" s="332"/>
      <c r="C153" s="332"/>
      <c r="D153" s="332"/>
      <c r="E153" s="332"/>
      <c r="F153" s="332"/>
    </row>
    <row r="154" spans="1:6" ht="23.25" x14ac:dyDescent="0.35">
      <c r="A154" s="332"/>
      <c r="B154" s="332"/>
      <c r="C154" s="332"/>
      <c r="D154" s="332"/>
      <c r="E154" s="332"/>
      <c r="F154" s="332"/>
    </row>
    <row r="155" spans="1:6" ht="23.25" x14ac:dyDescent="0.35">
      <c r="A155" s="332"/>
      <c r="B155" s="332"/>
      <c r="C155" s="332"/>
      <c r="D155" s="332"/>
      <c r="E155" s="332"/>
      <c r="F155" s="332"/>
    </row>
    <row r="156" spans="1:6" ht="23.25" x14ac:dyDescent="0.35">
      <c r="A156" s="332"/>
      <c r="B156" s="332"/>
      <c r="C156" s="332"/>
      <c r="D156" s="332"/>
      <c r="E156" s="332"/>
      <c r="F156" s="332"/>
    </row>
    <row r="157" spans="1:6" ht="23.25" x14ac:dyDescent="0.35">
      <c r="A157" s="332"/>
      <c r="B157" s="332"/>
      <c r="C157" s="332"/>
      <c r="D157" s="332"/>
      <c r="E157" s="332"/>
      <c r="F157" s="332"/>
    </row>
    <row r="158" spans="1:6" ht="23.25" x14ac:dyDescent="0.35">
      <c r="A158" s="332"/>
      <c r="B158" s="332"/>
      <c r="C158" s="332"/>
      <c r="D158" s="332"/>
      <c r="E158" s="332"/>
      <c r="F158" s="332"/>
    </row>
    <row r="159" spans="1:6" ht="23.25" x14ac:dyDescent="0.35">
      <c r="A159" s="332"/>
      <c r="B159" s="332"/>
      <c r="C159" s="332"/>
      <c r="D159" s="332"/>
      <c r="E159" s="332"/>
      <c r="F159" s="332"/>
    </row>
    <row r="160" spans="1:6" ht="23.25" x14ac:dyDescent="0.35">
      <c r="A160" s="332"/>
      <c r="B160" s="332"/>
      <c r="C160" s="332"/>
      <c r="D160" s="332"/>
      <c r="E160" s="332"/>
      <c r="F160" s="332"/>
    </row>
    <row r="161" spans="1:6" ht="23.25" x14ac:dyDescent="0.35">
      <c r="A161" s="332"/>
      <c r="B161" s="332"/>
      <c r="C161" s="332"/>
      <c r="D161" s="332"/>
      <c r="E161" s="332"/>
      <c r="F161" s="332"/>
    </row>
    <row r="162" spans="1:6" ht="23.25" x14ac:dyDescent="0.35">
      <c r="A162" s="332"/>
      <c r="B162" s="332"/>
      <c r="C162" s="332"/>
      <c r="D162" s="332"/>
      <c r="E162" s="332"/>
      <c r="F162" s="332"/>
    </row>
    <row r="163" spans="1:6" ht="23.25" x14ac:dyDescent="0.35">
      <c r="A163" s="332"/>
      <c r="B163" s="332"/>
      <c r="C163" s="332"/>
      <c r="D163" s="332"/>
      <c r="E163" s="332"/>
      <c r="F163" s="332"/>
    </row>
    <row r="164" spans="1:6" ht="23.25" x14ac:dyDescent="0.35">
      <c r="A164" s="332"/>
      <c r="B164" s="332"/>
      <c r="C164" s="332"/>
      <c r="D164" s="332"/>
      <c r="E164" s="332"/>
      <c r="F164" s="332"/>
    </row>
    <row r="165" spans="1:6" ht="23.25" x14ac:dyDescent="0.35">
      <c r="A165" s="332"/>
      <c r="B165" s="332"/>
      <c r="C165" s="332"/>
      <c r="D165" s="332"/>
      <c r="E165" s="332"/>
      <c r="F165" s="332"/>
    </row>
    <row r="166" spans="1:6" ht="23.25" x14ac:dyDescent="0.35">
      <c r="A166" s="332"/>
      <c r="B166" s="332"/>
      <c r="C166" s="332"/>
      <c r="D166" s="332"/>
      <c r="E166" s="332"/>
      <c r="F166" s="332"/>
    </row>
    <row r="167" spans="1:6" ht="23.25" x14ac:dyDescent="0.35">
      <c r="A167" s="332"/>
      <c r="B167" s="332"/>
      <c r="C167" s="332"/>
      <c r="D167" s="332"/>
      <c r="E167" s="332"/>
      <c r="F167" s="332"/>
    </row>
    <row r="168" spans="1:6" ht="23.25" x14ac:dyDescent="0.35">
      <c r="A168" s="332"/>
      <c r="B168" s="332"/>
      <c r="C168" s="332"/>
      <c r="D168" s="332"/>
      <c r="E168" s="332"/>
      <c r="F168" s="332"/>
    </row>
  </sheetData>
  <mergeCells count="22">
    <mergeCell ref="F115:F116"/>
    <mergeCell ref="C1:F1"/>
    <mergeCell ref="C2:F2"/>
    <mergeCell ref="D3:F3"/>
    <mergeCell ref="A6:F6"/>
    <mergeCell ref="A10:A11"/>
    <mergeCell ref="B10:B11"/>
    <mergeCell ref="C10:C11"/>
    <mergeCell ref="D10:D11"/>
    <mergeCell ref="E10:F10"/>
    <mergeCell ref="A115:A116"/>
    <mergeCell ref="B115:B116"/>
    <mergeCell ref="C115:C116"/>
    <mergeCell ref="D115:D116"/>
    <mergeCell ref="E115:E116"/>
    <mergeCell ref="A124:F124"/>
    <mergeCell ref="A117:A118"/>
    <mergeCell ref="B117:B118"/>
    <mergeCell ref="C117:C118"/>
    <mergeCell ref="D117:D118"/>
    <mergeCell ref="E117:E118"/>
    <mergeCell ref="F117:F118"/>
  </mergeCells>
  <conditionalFormatting sqref="E115:F115">
    <cfRule type="cellIs" dxfId="3" priority="1" operator="between">
      <formula>0</formula>
      <formula>0</formula>
    </cfRule>
  </conditionalFormatting>
  <pageMargins left="1.1811023622047245" right="0.39370078740157483" top="0.78740157480314965" bottom="1.1811023622047245" header="0.31496062992125984" footer="0.31496062992125984"/>
  <pageSetup paperSize="9" scale="43" fitToWidth="0" fitToHeight="3" orientation="portrait" horizontalDpi="4294967295" verticalDpi="4294967295" r:id="rId1"/>
  <headerFooter differentFirst="1">
    <oddHeader>&amp;C&amp;"Times New Roman,обычный"&amp;16&amp;P&amp;R&amp;"Times New Roman,обычный"&amp;16продовження додатку 1</oddHeader>
  </headerFooter>
  <rowBreaks count="1" manualBreakCount="1">
    <brk id="66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view="pageBreakPreview" zoomScaleNormal="100" zoomScaleSheetLayoutView="100" workbookViewId="0">
      <selection activeCell="E32" sqref="E32"/>
    </sheetView>
  </sheetViews>
  <sheetFormatPr defaultColWidth="8" defaultRowHeight="12.75" x14ac:dyDescent="0.2"/>
  <cols>
    <col min="1" max="1" width="14.7109375" style="226" customWidth="1"/>
    <col min="2" max="2" width="32.28515625" style="222" customWidth="1"/>
    <col min="3" max="3" width="19.140625" style="222" customWidth="1"/>
    <col min="4" max="4" width="17.85546875" style="217" customWidth="1"/>
    <col min="5" max="5" width="17.28515625" style="217" customWidth="1"/>
    <col min="6" max="6" width="16" style="192" customWidth="1"/>
    <col min="7" max="8" width="8" style="192"/>
    <col min="9" max="9" width="12.140625" style="192" hidden="1" customWidth="1"/>
    <col min="10" max="10" width="0" style="192" hidden="1" customWidth="1"/>
    <col min="11" max="16384" width="8" style="192"/>
  </cols>
  <sheetData>
    <row r="1" spans="1:7" ht="16.5" customHeight="1" x14ac:dyDescent="0.3">
      <c r="A1" s="189"/>
      <c r="B1" s="190"/>
      <c r="C1" s="190"/>
      <c r="D1" s="191"/>
      <c r="E1" s="627"/>
      <c r="F1" s="627"/>
    </row>
    <row r="2" spans="1:7" ht="17.25" customHeight="1" x14ac:dyDescent="0.3">
      <c r="A2" s="189"/>
      <c r="B2" s="190"/>
      <c r="C2" s="190"/>
      <c r="D2" s="191"/>
      <c r="E2" s="628"/>
      <c r="F2" s="628"/>
    </row>
    <row r="3" spans="1:7" ht="18" customHeight="1" x14ac:dyDescent="0.3">
      <c r="A3" s="189"/>
      <c r="B3" s="190"/>
      <c r="C3" s="190"/>
      <c r="D3" s="191"/>
      <c r="E3" s="628"/>
      <c r="F3" s="628"/>
    </row>
    <row r="4" spans="1:7" ht="18" customHeight="1" x14ac:dyDescent="0.3">
      <c r="A4" s="189"/>
      <c r="B4" s="190"/>
      <c r="C4" s="190"/>
      <c r="D4" s="191"/>
      <c r="E4" s="193"/>
      <c r="F4" s="193"/>
    </row>
    <row r="5" spans="1:7" ht="23.45" customHeight="1" x14ac:dyDescent="0.25">
      <c r="A5" s="194"/>
      <c r="B5" s="190"/>
      <c r="C5" s="190"/>
      <c r="D5" s="191"/>
      <c r="E5" s="191"/>
      <c r="F5" s="191"/>
    </row>
    <row r="6" spans="1:7" ht="78.599999999999994" customHeight="1" x14ac:dyDescent="0.2">
      <c r="A6" s="629" t="s">
        <v>563</v>
      </c>
      <c r="B6" s="629"/>
      <c r="C6" s="629"/>
      <c r="D6" s="629"/>
      <c r="E6" s="629"/>
      <c r="F6" s="629"/>
    </row>
    <row r="7" spans="1:7" ht="18.600000000000001" customHeight="1" x14ac:dyDescent="0.25">
      <c r="A7" s="119" t="s">
        <v>386</v>
      </c>
      <c r="B7" s="195"/>
      <c r="C7" s="195"/>
      <c r="D7" s="195"/>
      <c r="E7" s="195"/>
      <c r="F7" s="195"/>
    </row>
    <row r="8" spans="1:7" ht="19.149999999999999" customHeight="1" x14ac:dyDescent="0.2">
      <c r="A8" s="120" t="s">
        <v>227</v>
      </c>
      <c r="B8" s="189"/>
      <c r="C8" s="189"/>
      <c r="D8" s="189"/>
      <c r="E8" s="189"/>
      <c r="F8" s="189"/>
    </row>
    <row r="9" spans="1:7" ht="30" customHeight="1" x14ac:dyDescent="0.25">
      <c r="A9" s="189"/>
      <c r="B9" s="190"/>
      <c r="C9" s="190"/>
      <c r="D9" s="196"/>
      <c r="E9" s="196"/>
      <c r="F9" s="197" t="s">
        <v>230</v>
      </c>
    </row>
    <row r="10" spans="1:7" ht="7.9" customHeight="1" x14ac:dyDescent="0.25">
      <c r="A10" s="189"/>
      <c r="B10" s="190"/>
      <c r="C10" s="190"/>
      <c r="D10" s="196"/>
      <c r="E10" s="196"/>
      <c r="F10" s="197"/>
    </row>
    <row r="11" spans="1:7" ht="39" customHeight="1" x14ac:dyDescent="0.2">
      <c r="A11" s="630" t="s">
        <v>27</v>
      </c>
      <c r="B11" s="632" t="s">
        <v>192</v>
      </c>
      <c r="C11" s="634" t="s">
        <v>193</v>
      </c>
      <c r="D11" s="636" t="s">
        <v>63</v>
      </c>
      <c r="E11" s="638" t="s">
        <v>64</v>
      </c>
      <c r="F11" s="639"/>
    </row>
    <row r="12" spans="1:7" ht="54" customHeight="1" x14ac:dyDescent="0.2">
      <c r="A12" s="631"/>
      <c r="B12" s="633"/>
      <c r="C12" s="635"/>
      <c r="D12" s="637"/>
      <c r="E12" s="198" t="s">
        <v>194</v>
      </c>
      <c r="F12" s="199" t="s">
        <v>284</v>
      </c>
    </row>
    <row r="13" spans="1:7" s="202" customFormat="1" ht="16.5" customHeight="1" x14ac:dyDescent="0.2">
      <c r="A13" s="200">
        <v>1</v>
      </c>
      <c r="B13" s="200">
        <v>2</v>
      </c>
      <c r="C13" s="201">
        <v>3</v>
      </c>
      <c r="D13" s="201">
        <v>4</v>
      </c>
      <c r="E13" s="201">
        <v>5</v>
      </c>
      <c r="F13" s="201">
        <v>6</v>
      </c>
    </row>
    <row r="14" spans="1:7" ht="28.5" customHeight="1" x14ac:dyDescent="0.25">
      <c r="A14" s="621" t="s">
        <v>195</v>
      </c>
      <c r="B14" s="622"/>
      <c r="C14" s="622"/>
      <c r="D14" s="622"/>
      <c r="E14" s="622"/>
      <c r="F14" s="623"/>
      <c r="G14" s="203"/>
    </row>
    <row r="15" spans="1:7" s="208" customFormat="1" ht="33.75" customHeight="1" x14ac:dyDescent="0.25">
      <c r="A15" s="204" t="s">
        <v>28</v>
      </c>
      <c r="B15" s="205" t="s">
        <v>29</v>
      </c>
      <c r="C15" s="206">
        <f t="shared" ref="C15:C35" si="0">SUM(D15:E15)</f>
        <v>0</v>
      </c>
      <c r="D15" s="206">
        <f>D16</f>
        <v>-48510550</v>
      </c>
      <c r="E15" s="206">
        <f>E16</f>
        <v>48510550</v>
      </c>
      <c r="F15" s="206">
        <f>F16</f>
        <v>48510550</v>
      </c>
      <c r="G15" s="207"/>
    </row>
    <row r="16" spans="1:7" s="208" customFormat="1" ht="47.25" customHeight="1" x14ac:dyDescent="0.25">
      <c r="A16" s="204">
        <v>208000</v>
      </c>
      <c r="B16" s="205" t="s">
        <v>30</v>
      </c>
      <c r="C16" s="206">
        <f t="shared" si="0"/>
        <v>0</v>
      </c>
      <c r="D16" s="206">
        <f>D17+D18</f>
        <v>-48510550</v>
      </c>
      <c r="E16" s="206">
        <f>E17+E18</f>
        <v>48510550</v>
      </c>
      <c r="F16" s="206">
        <f>F17+F18</f>
        <v>48510550</v>
      </c>
      <c r="G16" s="207"/>
    </row>
    <row r="17" spans="1:9" s="208" customFormat="1" ht="26.25" hidden="1" customHeight="1" x14ac:dyDescent="0.25">
      <c r="A17" s="209">
        <v>208100</v>
      </c>
      <c r="B17" s="210" t="s">
        <v>31</v>
      </c>
      <c r="C17" s="211">
        <f t="shared" si="0"/>
        <v>0</v>
      </c>
      <c r="D17" s="212">
        <v>0</v>
      </c>
      <c r="E17" s="211"/>
      <c r="F17" s="211">
        <v>0</v>
      </c>
      <c r="G17" s="207"/>
      <c r="I17" s="213"/>
    </row>
    <row r="18" spans="1:9" ht="66" customHeight="1" x14ac:dyDescent="0.25">
      <c r="A18" s="209" t="s">
        <v>32</v>
      </c>
      <c r="B18" s="214" t="s">
        <v>33</v>
      </c>
      <c r="C18" s="211">
        <f t="shared" si="0"/>
        <v>0</v>
      </c>
      <c r="D18" s="215">
        <v>-48510550</v>
      </c>
      <c r="E18" s="215">
        <v>48510550</v>
      </c>
      <c r="F18" s="215">
        <v>48510550</v>
      </c>
      <c r="G18" s="203"/>
    </row>
    <row r="19" spans="1:9" ht="24.75" hidden="1" customHeight="1" x14ac:dyDescent="0.25">
      <c r="A19" s="204" t="s">
        <v>0</v>
      </c>
      <c r="B19" s="205" t="s">
        <v>1</v>
      </c>
      <c r="C19" s="206">
        <f t="shared" si="0"/>
        <v>0</v>
      </c>
      <c r="D19" s="206">
        <f t="shared" ref="D19:F20" si="1">D20</f>
        <v>0</v>
      </c>
      <c r="E19" s="206">
        <f t="shared" si="1"/>
        <v>0</v>
      </c>
      <c r="F19" s="206">
        <f t="shared" si="1"/>
        <v>0</v>
      </c>
      <c r="G19" s="203"/>
    </row>
    <row r="20" spans="1:9" ht="34.5" hidden="1" customHeight="1" x14ac:dyDescent="0.25">
      <c r="A20" s="204">
        <v>301000</v>
      </c>
      <c r="B20" s="205" t="s">
        <v>2</v>
      </c>
      <c r="C20" s="206">
        <f t="shared" si="0"/>
        <v>0</v>
      </c>
      <c r="D20" s="206">
        <f t="shared" si="1"/>
        <v>0</v>
      </c>
      <c r="E20" s="206">
        <f>SUM(E21:E22)</f>
        <v>0</v>
      </c>
      <c r="F20" s="206">
        <f>SUM(F21:F22)</f>
        <v>0</v>
      </c>
      <c r="G20" s="203"/>
    </row>
    <row r="21" spans="1:9" ht="30" hidden="1" customHeight="1" x14ac:dyDescent="0.25">
      <c r="A21" s="209">
        <v>301100</v>
      </c>
      <c r="B21" s="210" t="s">
        <v>3</v>
      </c>
      <c r="C21" s="211">
        <f t="shared" si="0"/>
        <v>0</v>
      </c>
      <c r="D21" s="212">
        <v>0</v>
      </c>
      <c r="E21" s="211"/>
      <c r="F21" s="211"/>
      <c r="G21" s="203"/>
    </row>
    <row r="22" spans="1:9" ht="27.75" hidden="1" customHeight="1" x14ac:dyDescent="0.25">
      <c r="A22" s="209" t="s">
        <v>183</v>
      </c>
      <c r="B22" s="210" t="s">
        <v>184</v>
      </c>
      <c r="C22" s="211">
        <f t="shared" si="0"/>
        <v>0</v>
      </c>
      <c r="D22" s="212"/>
      <c r="E22" s="215"/>
      <c r="F22" s="215"/>
      <c r="G22" s="203"/>
    </row>
    <row r="23" spans="1:9" s="217" customFormat="1" ht="26.25" customHeight="1" x14ac:dyDescent="0.25">
      <c r="A23" s="204" t="s">
        <v>228</v>
      </c>
      <c r="B23" s="205" t="s">
        <v>196</v>
      </c>
      <c r="C23" s="206">
        <f>SUM(C15,C19)</f>
        <v>0</v>
      </c>
      <c r="D23" s="206">
        <f t="shared" ref="D23:F23" si="2">SUM(D15,D19)</f>
        <v>-48510550</v>
      </c>
      <c r="E23" s="206">
        <f t="shared" si="2"/>
        <v>48510550</v>
      </c>
      <c r="F23" s="206">
        <f t="shared" si="2"/>
        <v>48510550</v>
      </c>
      <c r="G23" s="216"/>
    </row>
    <row r="24" spans="1:9" ht="28.5" customHeight="1" x14ac:dyDescent="0.25">
      <c r="A24" s="621" t="s">
        <v>197</v>
      </c>
      <c r="B24" s="622"/>
      <c r="C24" s="622"/>
      <c r="D24" s="622"/>
      <c r="E24" s="622"/>
      <c r="F24" s="623"/>
      <c r="G24" s="203"/>
    </row>
    <row r="25" spans="1:9" ht="35.25" hidden="1" customHeight="1" x14ac:dyDescent="0.25">
      <c r="A25" s="204" t="s">
        <v>4</v>
      </c>
      <c r="B25" s="205" t="s">
        <v>5</v>
      </c>
      <c r="C25" s="206">
        <f t="shared" si="0"/>
        <v>0</v>
      </c>
      <c r="D25" s="206">
        <f>D26</f>
        <v>0</v>
      </c>
      <c r="E25" s="206">
        <f>SUM(E26,E29)</f>
        <v>0</v>
      </c>
      <c r="F25" s="206">
        <f>SUM(F26,F29)</f>
        <v>0</v>
      </c>
      <c r="G25" s="203"/>
    </row>
    <row r="26" spans="1:9" ht="28.5" hidden="1" customHeight="1" x14ac:dyDescent="0.25">
      <c r="A26" s="204" t="s">
        <v>6</v>
      </c>
      <c r="B26" s="205" t="s">
        <v>7</v>
      </c>
      <c r="C26" s="206">
        <f t="shared" si="0"/>
        <v>0</v>
      </c>
      <c r="D26" s="206">
        <f>D27+D28</f>
        <v>0</v>
      </c>
      <c r="E26" s="206">
        <f>E27</f>
        <v>0</v>
      </c>
      <c r="F26" s="206">
        <f>F27</f>
        <v>0</v>
      </c>
      <c r="G26" s="203"/>
    </row>
    <row r="27" spans="1:9" ht="28.5" hidden="1" customHeight="1" x14ac:dyDescent="0.25">
      <c r="A27" s="209" t="s">
        <v>8</v>
      </c>
      <c r="B27" s="210" t="s">
        <v>9</v>
      </c>
      <c r="C27" s="211">
        <f t="shared" si="0"/>
        <v>0</v>
      </c>
      <c r="D27" s="212">
        <f>D21</f>
        <v>0</v>
      </c>
      <c r="E27" s="211"/>
      <c r="F27" s="211"/>
      <c r="G27" s="203"/>
    </row>
    <row r="28" spans="1:9" ht="34.5" hidden="1" customHeight="1" x14ac:dyDescent="0.25">
      <c r="A28" s="209" t="s">
        <v>10</v>
      </c>
      <c r="B28" s="218" t="s">
        <v>11</v>
      </c>
      <c r="C28" s="211">
        <f t="shared" si="0"/>
        <v>0</v>
      </c>
      <c r="D28" s="215">
        <v>0</v>
      </c>
      <c r="E28" s="215"/>
      <c r="F28" s="215"/>
      <c r="G28" s="203"/>
    </row>
    <row r="29" spans="1:9" ht="24.75" hidden="1" customHeight="1" x14ac:dyDescent="0.25">
      <c r="A29" s="204" t="s">
        <v>185</v>
      </c>
      <c r="B29" s="205" t="s">
        <v>186</v>
      </c>
      <c r="C29" s="206">
        <f t="shared" ref="C29:C31" si="3">SUM(D29:E29)</f>
        <v>0</v>
      </c>
      <c r="D29" s="219">
        <f t="shared" ref="D29:F30" si="4">SUM(D30)</f>
        <v>0</v>
      </c>
      <c r="E29" s="219">
        <f t="shared" si="4"/>
        <v>0</v>
      </c>
      <c r="F29" s="219">
        <f t="shared" si="4"/>
        <v>0</v>
      </c>
      <c r="G29" s="203"/>
    </row>
    <row r="30" spans="1:9" ht="26.25" hidden="1" customHeight="1" x14ac:dyDescent="0.25">
      <c r="A30" s="209" t="s">
        <v>187</v>
      </c>
      <c r="B30" s="218" t="s">
        <v>188</v>
      </c>
      <c r="C30" s="211">
        <f t="shared" si="3"/>
        <v>0</v>
      </c>
      <c r="D30" s="215">
        <f t="shared" si="4"/>
        <v>0</v>
      </c>
      <c r="E30" s="215"/>
      <c r="F30" s="215"/>
      <c r="G30" s="203"/>
    </row>
    <row r="31" spans="1:9" ht="29.25" hidden="1" customHeight="1" x14ac:dyDescent="0.25">
      <c r="A31" s="209" t="s">
        <v>189</v>
      </c>
      <c r="B31" s="218" t="s">
        <v>11</v>
      </c>
      <c r="C31" s="211">
        <f t="shared" si="3"/>
        <v>0</v>
      </c>
      <c r="D31" s="215"/>
      <c r="E31" s="215"/>
      <c r="F31" s="215"/>
      <c r="G31" s="203"/>
    </row>
    <row r="32" spans="1:9" ht="33.75" customHeight="1" x14ac:dyDescent="0.25">
      <c r="A32" s="204" t="s">
        <v>34</v>
      </c>
      <c r="B32" s="205" t="s">
        <v>35</v>
      </c>
      <c r="C32" s="206">
        <f t="shared" si="0"/>
        <v>0</v>
      </c>
      <c r="D32" s="206">
        <f>D33</f>
        <v>-48510550</v>
      </c>
      <c r="E32" s="206">
        <f>E33</f>
        <v>48510550</v>
      </c>
      <c r="F32" s="206">
        <f>F33</f>
        <v>48510550</v>
      </c>
      <c r="G32" s="203"/>
    </row>
    <row r="33" spans="1:9" ht="33.75" customHeight="1" x14ac:dyDescent="0.25">
      <c r="A33" s="204" t="s">
        <v>36</v>
      </c>
      <c r="B33" s="205" t="s">
        <v>37</v>
      </c>
      <c r="C33" s="206">
        <f t="shared" si="0"/>
        <v>0</v>
      </c>
      <c r="D33" s="206">
        <f>D34+D35</f>
        <v>-48510550</v>
      </c>
      <c r="E33" s="206">
        <f>E34+E35</f>
        <v>48510550</v>
      </c>
      <c r="F33" s="206">
        <f>F34+F35</f>
        <v>48510550</v>
      </c>
      <c r="G33" s="203"/>
    </row>
    <row r="34" spans="1:9" ht="27.75" hidden="1" customHeight="1" x14ac:dyDescent="0.25">
      <c r="A34" s="209" t="s">
        <v>38</v>
      </c>
      <c r="B34" s="218" t="s">
        <v>39</v>
      </c>
      <c r="C34" s="211">
        <f t="shared" si="0"/>
        <v>0</v>
      </c>
      <c r="D34" s="211">
        <f>SUM(D17)</f>
        <v>0</v>
      </c>
      <c r="E34" s="211">
        <f t="shared" ref="E34:F35" si="5">SUM(E17)</f>
        <v>0</v>
      </c>
      <c r="F34" s="211">
        <f t="shared" si="5"/>
        <v>0</v>
      </c>
    </row>
    <row r="35" spans="1:9" ht="71.25" customHeight="1" x14ac:dyDescent="0.25">
      <c r="A35" s="209" t="s">
        <v>40</v>
      </c>
      <c r="B35" s="220" t="s">
        <v>212</v>
      </c>
      <c r="C35" s="211">
        <f t="shared" si="0"/>
        <v>0</v>
      </c>
      <c r="D35" s="211">
        <f>SUM(D18)</f>
        <v>-48510550</v>
      </c>
      <c r="E35" s="211">
        <f t="shared" si="5"/>
        <v>48510550</v>
      </c>
      <c r="F35" s="211">
        <f t="shared" si="5"/>
        <v>48510550</v>
      </c>
    </row>
    <row r="36" spans="1:9" ht="27.75" customHeight="1" x14ac:dyDescent="0.25">
      <c r="A36" s="206" t="s">
        <v>228</v>
      </c>
      <c r="B36" s="221" t="s">
        <v>196</v>
      </c>
      <c r="C36" s="206">
        <f>SUM(C25,C32)</f>
        <v>0</v>
      </c>
      <c r="D36" s="206">
        <f>SUM(D25,D32)</f>
        <v>-48510550</v>
      </c>
      <c r="E36" s="206">
        <f>SUM(E25,E32)</f>
        <v>48510550</v>
      </c>
      <c r="F36" s="206">
        <f>SUM(F25,F32)</f>
        <v>48510550</v>
      </c>
      <c r="G36" s="624"/>
      <c r="H36" s="624"/>
      <c r="I36" s="249">
        <f>E36-F36</f>
        <v>0</v>
      </c>
    </row>
    <row r="37" spans="1:9" x14ac:dyDescent="0.2">
      <c r="A37" s="222"/>
    </row>
    <row r="38" spans="1:9" ht="15.75" x14ac:dyDescent="0.25">
      <c r="A38" s="222"/>
      <c r="D38" s="223"/>
      <c r="E38" s="223"/>
      <c r="F38" s="208"/>
    </row>
    <row r="39" spans="1:9" ht="53.25" customHeight="1" x14ac:dyDescent="0.3">
      <c r="A39" s="625" t="s">
        <v>397</v>
      </c>
      <c r="B39" s="625"/>
      <c r="C39" s="625"/>
      <c r="D39" s="625"/>
      <c r="E39" s="625"/>
      <c r="F39" s="626"/>
    </row>
    <row r="40" spans="1:9" ht="15" x14ac:dyDescent="0.2">
      <c r="A40" s="222"/>
      <c r="B40" s="16"/>
      <c r="C40" s="16"/>
      <c r="D40" s="224"/>
    </row>
    <row r="41" spans="1:9" ht="15" x14ac:dyDescent="0.2">
      <c r="A41" s="222"/>
      <c r="B41" s="16"/>
      <c r="C41" s="16"/>
      <c r="D41" s="224"/>
    </row>
    <row r="42" spans="1:9" ht="15" x14ac:dyDescent="0.2">
      <c r="A42" s="222"/>
      <c r="B42" s="16"/>
      <c r="C42" s="16"/>
      <c r="D42" s="224"/>
    </row>
    <row r="43" spans="1:9" ht="15" x14ac:dyDescent="0.2">
      <c r="A43" s="222"/>
      <c r="B43" s="16"/>
      <c r="C43" s="16"/>
      <c r="D43" s="224"/>
    </row>
    <row r="44" spans="1:9" x14ac:dyDescent="0.2">
      <c r="A44" s="222"/>
    </row>
    <row r="45" spans="1:9" x14ac:dyDescent="0.2">
      <c r="A45" s="222"/>
      <c r="D45" s="224"/>
      <c r="E45" s="224"/>
    </row>
    <row r="46" spans="1:9" x14ac:dyDescent="0.2">
      <c r="A46" s="222"/>
      <c r="D46" s="225"/>
    </row>
    <row r="47" spans="1:9" x14ac:dyDescent="0.2">
      <c r="A47" s="222"/>
    </row>
    <row r="48" spans="1:9" x14ac:dyDescent="0.2">
      <c r="A48" s="222"/>
      <c r="E48" s="224"/>
    </row>
    <row r="52" spans="4:4" x14ac:dyDescent="0.2">
      <c r="D52" s="224"/>
    </row>
  </sheetData>
  <mergeCells count="13">
    <mergeCell ref="A14:F14"/>
    <mergeCell ref="A24:F24"/>
    <mergeCell ref="G36:H36"/>
    <mergeCell ref="A39:F39"/>
    <mergeCell ref="E1:F1"/>
    <mergeCell ref="E2:F2"/>
    <mergeCell ref="E3:F3"/>
    <mergeCell ref="A6:F6"/>
    <mergeCell ref="A11:A12"/>
    <mergeCell ref="B11:B12"/>
    <mergeCell ref="C11:C12"/>
    <mergeCell ref="D11:D12"/>
    <mergeCell ref="E11:F11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N294"/>
  <sheetViews>
    <sheetView showZeros="0" view="pageBreakPreview" topLeftCell="A8" zoomScale="66" zoomScaleNormal="91" zoomScaleSheetLayoutView="66" workbookViewId="0">
      <pane xSplit="3" ySplit="5" topLeftCell="D104" activePane="bottomRight" state="frozen"/>
      <selection activeCell="A8" sqref="A8"/>
      <selection pane="topRight" activeCell="D8" sqref="D8"/>
      <selection pane="bottomLeft" activeCell="A13" sqref="A13"/>
      <selection pane="bottomRight" activeCell="T8" sqref="T1:V1048576"/>
    </sheetView>
  </sheetViews>
  <sheetFormatPr defaultRowHeight="12.75" x14ac:dyDescent="0.2"/>
  <cols>
    <col min="1" max="1" width="12" customWidth="1"/>
    <col min="2" max="2" width="11" customWidth="1"/>
    <col min="3" max="3" width="10.28515625" style="233" customWidth="1"/>
    <col min="4" max="4" width="55.42578125" style="5" customWidth="1"/>
    <col min="5" max="5" width="15.5703125" style="79" customWidth="1"/>
    <col min="6" max="6" width="15" style="2" customWidth="1"/>
    <col min="7" max="7" width="15.5703125" customWidth="1"/>
    <col min="8" max="8" width="14.28515625" customWidth="1"/>
    <col min="9" max="9" width="14" customWidth="1"/>
    <col min="10" max="10" width="16.140625" style="228" customWidth="1"/>
    <col min="11" max="11" width="15" style="228" customWidth="1"/>
    <col min="12" max="12" width="13.42578125" customWidth="1"/>
    <col min="13" max="13" width="11" customWidth="1"/>
    <col min="14" max="14" width="9.28515625" customWidth="1"/>
    <col min="15" max="15" width="15.7109375" customWidth="1"/>
    <col min="16" max="16" width="13.42578125" hidden="1" customWidth="1"/>
    <col min="17" max="17" width="0.140625" hidden="1" customWidth="1"/>
    <col min="18" max="18" width="18" style="2" customWidth="1"/>
    <col min="19" max="19" width="9.140625" customWidth="1"/>
    <col min="20" max="20" width="22.42578125" hidden="1" customWidth="1"/>
    <col min="21" max="21" width="16.5703125" hidden="1" customWidth="1"/>
    <col min="22" max="22" width="4.5703125" hidden="1" customWidth="1"/>
    <col min="23" max="23" width="14" customWidth="1"/>
    <col min="24" max="24" width="12.42578125" customWidth="1"/>
    <col min="25" max="26" width="12.85546875" customWidth="1"/>
    <col min="27" max="27" width="1" customWidth="1"/>
    <col min="28" max="28" width="1.5703125" customWidth="1"/>
  </cols>
  <sheetData>
    <row r="1" spans="1:20" x14ac:dyDescent="0.2">
      <c r="C1" s="227"/>
      <c r="D1" s="1"/>
    </row>
    <row r="2" spans="1:20" x14ac:dyDescent="0.2">
      <c r="C2" s="227"/>
      <c r="D2" s="1"/>
    </row>
    <row r="3" spans="1:20" ht="21" customHeight="1" x14ac:dyDescent="0.2">
      <c r="C3" s="227"/>
      <c r="D3" s="1"/>
    </row>
    <row r="4" spans="1:20" ht="56.25" customHeight="1" x14ac:dyDescent="0.25">
      <c r="C4" s="227"/>
      <c r="D4" s="9"/>
      <c r="E4" s="80"/>
      <c r="F4" s="10"/>
      <c r="G4" s="11"/>
      <c r="H4" s="11"/>
      <c r="I4" s="11"/>
      <c r="J4" s="229"/>
      <c r="K4" s="229"/>
      <c r="L4" s="11"/>
      <c r="M4" s="11"/>
      <c r="N4" s="12"/>
      <c r="O4" s="12"/>
      <c r="P4" s="12"/>
      <c r="Q4" s="12"/>
      <c r="R4" s="13"/>
    </row>
    <row r="5" spans="1:20" ht="19.5" customHeight="1" x14ac:dyDescent="0.3">
      <c r="A5" s="667" t="s">
        <v>386</v>
      </c>
      <c r="B5" s="668"/>
      <c r="C5" s="227"/>
      <c r="D5" s="9"/>
      <c r="E5" s="80"/>
      <c r="F5" s="10"/>
      <c r="G5" s="11"/>
      <c r="H5" s="11"/>
      <c r="I5" s="11"/>
      <c r="J5" s="229"/>
      <c r="K5" s="229"/>
      <c r="L5" s="11"/>
      <c r="M5" s="11"/>
      <c r="N5" s="12"/>
      <c r="O5" s="12"/>
      <c r="P5" s="12"/>
      <c r="Q5" s="12"/>
      <c r="R5" s="13"/>
    </row>
    <row r="6" spans="1:20" ht="18.75" customHeight="1" x14ac:dyDescent="0.25">
      <c r="A6" s="669" t="s">
        <v>227</v>
      </c>
      <c r="B6" s="670"/>
      <c r="C6" s="227"/>
      <c r="D6" s="9"/>
      <c r="E6" s="80"/>
      <c r="F6" s="10"/>
      <c r="G6" s="11"/>
      <c r="H6" s="11"/>
      <c r="I6" s="11"/>
      <c r="J6" s="229"/>
      <c r="K6" s="229"/>
      <c r="L6" s="11"/>
      <c r="M6" s="11"/>
      <c r="N6" s="12"/>
      <c r="O6" s="12"/>
      <c r="P6" s="12"/>
      <c r="Q6" s="12"/>
      <c r="R6" s="100" t="s">
        <v>229</v>
      </c>
    </row>
    <row r="7" spans="1:20" ht="10.15" customHeight="1" x14ac:dyDescent="0.25">
      <c r="C7" s="227"/>
      <c r="D7" s="9"/>
      <c r="E7" s="80"/>
      <c r="F7" s="10"/>
      <c r="G7" s="11"/>
      <c r="H7" s="11"/>
      <c r="I7" s="11"/>
      <c r="J7" s="229"/>
      <c r="K7" s="229"/>
      <c r="L7" s="11"/>
      <c r="M7" s="11"/>
      <c r="N7" s="12"/>
      <c r="O7" s="12"/>
      <c r="P7" s="12"/>
      <c r="Q7" s="12"/>
      <c r="R7" s="13"/>
    </row>
    <row r="8" spans="1:20" ht="23.25" customHeight="1" x14ac:dyDescent="0.2">
      <c r="A8" s="671" t="s">
        <v>285</v>
      </c>
      <c r="B8" s="673" t="s">
        <v>286</v>
      </c>
      <c r="C8" s="673" t="s">
        <v>198</v>
      </c>
      <c r="D8" s="664" t="s">
        <v>287</v>
      </c>
      <c r="E8" s="660" t="s">
        <v>63</v>
      </c>
      <c r="F8" s="661"/>
      <c r="G8" s="661"/>
      <c r="H8" s="661"/>
      <c r="I8" s="662"/>
      <c r="J8" s="660" t="s">
        <v>64</v>
      </c>
      <c r="K8" s="661"/>
      <c r="L8" s="661"/>
      <c r="M8" s="661"/>
      <c r="N8" s="661"/>
      <c r="O8" s="661"/>
      <c r="P8" s="661"/>
      <c r="Q8" s="663"/>
      <c r="R8" s="640" t="s">
        <v>66</v>
      </c>
    </row>
    <row r="9" spans="1:20" ht="19.5" customHeight="1" x14ac:dyDescent="0.2">
      <c r="A9" s="672"/>
      <c r="B9" s="674"/>
      <c r="C9" s="674"/>
      <c r="D9" s="665"/>
      <c r="E9" s="643" t="s">
        <v>199</v>
      </c>
      <c r="F9" s="646" t="s">
        <v>70</v>
      </c>
      <c r="G9" s="648" t="s">
        <v>67</v>
      </c>
      <c r="H9" s="649"/>
      <c r="I9" s="646" t="s">
        <v>71</v>
      </c>
      <c r="J9" s="651" t="s">
        <v>199</v>
      </c>
      <c r="K9" s="654" t="s">
        <v>200</v>
      </c>
      <c r="L9" s="646" t="s">
        <v>70</v>
      </c>
      <c r="M9" s="648" t="s">
        <v>67</v>
      </c>
      <c r="N9" s="649"/>
      <c r="O9" s="646" t="s">
        <v>71</v>
      </c>
      <c r="P9" s="658" t="s">
        <v>67</v>
      </c>
      <c r="Q9" s="659"/>
      <c r="R9" s="641"/>
    </row>
    <row r="10" spans="1:20" ht="12.75" customHeight="1" x14ac:dyDescent="0.2">
      <c r="A10" s="672"/>
      <c r="B10" s="674"/>
      <c r="C10" s="674"/>
      <c r="D10" s="665"/>
      <c r="E10" s="644"/>
      <c r="F10" s="647"/>
      <c r="G10" s="654" t="s">
        <v>23</v>
      </c>
      <c r="H10" s="654" t="s">
        <v>24</v>
      </c>
      <c r="I10" s="650"/>
      <c r="J10" s="652"/>
      <c r="K10" s="656"/>
      <c r="L10" s="647"/>
      <c r="M10" s="654" t="s">
        <v>25</v>
      </c>
      <c r="N10" s="654" t="s">
        <v>26</v>
      </c>
      <c r="O10" s="650"/>
      <c r="P10" s="654" t="s">
        <v>68</v>
      </c>
      <c r="Q10" s="50" t="s">
        <v>67</v>
      </c>
      <c r="R10" s="641"/>
    </row>
    <row r="11" spans="1:20" ht="96.75" customHeight="1" x14ac:dyDescent="0.2">
      <c r="A11" s="672"/>
      <c r="B11" s="675"/>
      <c r="C11" s="675"/>
      <c r="D11" s="666"/>
      <c r="E11" s="645"/>
      <c r="F11" s="647"/>
      <c r="G11" s="655"/>
      <c r="H11" s="655"/>
      <c r="I11" s="650"/>
      <c r="J11" s="653"/>
      <c r="K11" s="657"/>
      <c r="L11" s="647"/>
      <c r="M11" s="655"/>
      <c r="N11" s="655"/>
      <c r="O11" s="650"/>
      <c r="P11" s="655"/>
      <c r="Q11" s="51" t="s">
        <v>69</v>
      </c>
      <c r="R11" s="642"/>
    </row>
    <row r="12" spans="1:20" s="23" customFormat="1" ht="15.75" customHeight="1" x14ac:dyDescent="0.2">
      <c r="A12" s="101">
        <v>1</v>
      </c>
      <c r="B12" s="101" t="s">
        <v>62</v>
      </c>
      <c r="C12" s="102">
        <v>3</v>
      </c>
      <c r="D12" s="102">
        <v>4</v>
      </c>
      <c r="E12" s="102">
        <v>5</v>
      </c>
      <c r="F12" s="103">
        <v>6</v>
      </c>
      <c r="G12" s="103">
        <v>7</v>
      </c>
      <c r="H12" s="103">
        <v>8</v>
      </c>
      <c r="I12" s="102">
        <v>9</v>
      </c>
      <c r="J12" s="103">
        <v>10</v>
      </c>
      <c r="K12" s="103">
        <v>11</v>
      </c>
      <c r="L12" s="103">
        <v>12</v>
      </c>
      <c r="M12" s="103">
        <v>13</v>
      </c>
      <c r="N12" s="103">
        <v>14</v>
      </c>
      <c r="O12" s="103">
        <v>15</v>
      </c>
      <c r="P12" s="103">
        <v>15</v>
      </c>
      <c r="Q12" s="103">
        <v>15</v>
      </c>
      <c r="R12" s="102">
        <v>16</v>
      </c>
      <c r="T12" s="53"/>
    </row>
    <row r="13" spans="1:20" ht="40.5" customHeight="1" x14ac:dyDescent="0.3">
      <c r="A13" s="61" t="s">
        <v>90</v>
      </c>
      <c r="B13" s="61"/>
      <c r="C13" s="61"/>
      <c r="D13" s="148" t="s">
        <v>84</v>
      </c>
      <c r="E13" s="149">
        <f t="shared" ref="E13:R13" si="0">SUM(E14)</f>
        <v>63255230</v>
      </c>
      <c r="F13" s="150">
        <f t="shared" si="0"/>
        <v>63255230</v>
      </c>
      <c r="G13" s="150">
        <f t="shared" si="0"/>
        <v>35056770</v>
      </c>
      <c r="H13" s="150">
        <f t="shared" si="0"/>
        <v>2127943</v>
      </c>
      <c r="I13" s="150">
        <f t="shared" si="0"/>
        <v>0</v>
      </c>
      <c r="J13" s="150">
        <f t="shared" si="0"/>
        <v>13061740</v>
      </c>
      <c r="K13" s="150">
        <f t="shared" si="0"/>
        <v>13035000</v>
      </c>
      <c r="L13" s="150">
        <f t="shared" si="0"/>
        <v>26740</v>
      </c>
      <c r="M13" s="150">
        <f t="shared" si="0"/>
        <v>0</v>
      </c>
      <c r="N13" s="150">
        <f t="shared" si="0"/>
        <v>0</v>
      </c>
      <c r="O13" s="150">
        <f t="shared" si="0"/>
        <v>13035000</v>
      </c>
      <c r="P13" s="150">
        <f t="shared" si="0"/>
        <v>0</v>
      </c>
      <c r="Q13" s="150">
        <f t="shared" si="0"/>
        <v>0</v>
      </c>
      <c r="R13" s="150">
        <f t="shared" si="0"/>
        <v>76316970</v>
      </c>
      <c r="T13" s="35"/>
    </row>
    <row r="14" spans="1:20" s="3" customFormat="1" ht="35.25" customHeight="1" x14ac:dyDescent="0.3">
      <c r="A14" s="61" t="s">
        <v>91</v>
      </c>
      <c r="B14" s="61"/>
      <c r="C14" s="61"/>
      <c r="D14" s="148" t="s">
        <v>84</v>
      </c>
      <c r="E14" s="149">
        <f t="shared" ref="E14:R14" si="1">SUM(E15:E30)</f>
        <v>63255230</v>
      </c>
      <c r="F14" s="149">
        <f t="shared" si="1"/>
        <v>63255230</v>
      </c>
      <c r="G14" s="149">
        <f t="shared" si="1"/>
        <v>35056770</v>
      </c>
      <c r="H14" s="149">
        <f t="shared" si="1"/>
        <v>2127943</v>
      </c>
      <c r="I14" s="149">
        <f t="shared" si="1"/>
        <v>0</v>
      </c>
      <c r="J14" s="149">
        <f t="shared" si="1"/>
        <v>13061740</v>
      </c>
      <c r="K14" s="149">
        <f t="shared" si="1"/>
        <v>13035000</v>
      </c>
      <c r="L14" s="149">
        <f t="shared" si="1"/>
        <v>26740</v>
      </c>
      <c r="M14" s="149">
        <f t="shared" si="1"/>
        <v>0</v>
      </c>
      <c r="N14" s="149">
        <f t="shared" si="1"/>
        <v>0</v>
      </c>
      <c r="O14" s="149">
        <f t="shared" si="1"/>
        <v>13035000</v>
      </c>
      <c r="P14" s="149">
        <f t="shared" si="1"/>
        <v>0</v>
      </c>
      <c r="Q14" s="149">
        <f t="shared" si="1"/>
        <v>0</v>
      </c>
      <c r="R14" s="149">
        <f t="shared" si="1"/>
        <v>76316970</v>
      </c>
      <c r="T14" s="35">
        <f>SUM(E14,J14)</f>
        <v>76316970</v>
      </c>
    </row>
    <row r="15" spans="1:20" s="3" customFormat="1" ht="94.5" customHeight="1" x14ac:dyDescent="0.3">
      <c r="A15" s="15" t="s">
        <v>160</v>
      </c>
      <c r="B15" s="15" t="s">
        <v>89</v>
      </c>
      <c r="C15" s="15" t="s">
        <v>41</v>
      </c>
      <c r="D15" s="48" t="s">
        <v>88</v>
      </c>
      <c r="E15" s="28">
        <f t="shared" ref="E15:E30" si="2">SUM(F15,I15)</f>
        <v>45650312</v>
      </c>
      <c r="F15" s="151">
        <v>45650312</v>
      </c>
      <c r="G15" s="151">
        <v>33247650</v>
      </c>
      <c r="H15" s="151">
        <v>2020850</v>
      </c>
      <c r="I15" s="152"/>
      <c r="J15" s="153">
        <f>SUM(L15,O15)</f>
        <v>581740</v>
      </c>
      <c r="K15" s="153">
        <v>555000</v>
      </c>
      <c r="L15" s="154">
        <v>26740</v>
      </c>
      <c r="M15" s="154"/>
      <c r="N15" s="154"/>
      <c r="O15" s="153">
        <v>555000</v>
      </c>
      <c r="P15" s="151"/>
      <c r="Q15" s="151"/>
      <c r="R15" s="153">
        <f t="shared" ref="R15:R30" si="3">SUM(E15,J15)</f>
        <v>46232052</v>
      </c>
      <c r="T15" s="73"/>
    </row>
    <row r="16" spans="1:20" s="3" customFormat="1" ht="54.75" customHeight="1" x14ac:dyDescent="0.3">
      <c r="A16" s="15" t="s">
        <v>92</v>
      </c>
      <c r="B16" s="15" t="s">
        <v>87</v>
      </c>
      <c r="C16" s="15" t="s">
        <v>41</v>
      </c>
      <c r="D16" s="37" t="s">
        <v>262</v>
      </c>
      <c r="E16" s="28">
        <f t="shared" si="2"/>
        <v>2367345</v>
      </c>
      <c r="F16" s="28">
        <v>2367345</v>
      </c>
      <c r="G16" s="151">
        <v>1809120</v>
      </c>
      <c r="H16" s="151">
        <v>51925</v>
      </c>
      <c r="I16" s="151"/>
      <c r="J16" s="155">
        <f>SUM(L16,O16)</f>
        <v>0</v>
      </c>
      <c r="K16" s="155"/>
      <c r="L16" s="154"/>
      <c r="M16" s="154"/>
      <c r="N16" s="154"/>
      <c r="O16" s="155"/>
      <c r="P16" s="151"/>
      <c r="Q16" s="151"/>
      <c r="R16" s="153">
        <f t="shared" si="3"/>
        <v>2367345</v>
      </c>
      <c r="T16" s="73"/>
    </row>
    <row r="17" spans="1:20" s="3" customFormat="1" ht="24.75" customHeight="1" x14ac:dyDescent="0.3">
      <c r="A17" s="15" t="s">
        <v>215</v>
      </c>
      <c r="B17" s="15" t="s">
        <v>51</v>
      </c>
      <c r="C17" s="15" t="s">
        <v>52</v>
      </c>
      <c r="D17" s="37" t="s">
        <v>216</v>
      </c>
      <c r="E17" s="28">
        <f t="shared" si="2"/>
        <v>2700000</v>
      </c>
      <c r="F17" s="28">
        <v>2700000</v>
      </c>
      <c r="G17" s="151"/>
      <c r="H17" s="151"/>
      <c r="I17" s="151"/>
      <c r="J17" s="155">
        <f>SUM(L17,O17)</f>
        <v>0</v>
      </c>
      <c r="K17" s="155"/>
      <c r="L17" s="154"/>
      <c r="M17" s="154"/>
      <c r="N17" s="154"/>
      <c r="O17" s="155"/>
      <c r="P17" s="151"/>
      <c r="Q17" s="151"/>
      <c r="R17" s="153">
        <f t="shared" si="3"/>
        <v>2700000</v>
      </c>
      <c r="T17" s="73"/>
    </row>
    <row r="18" spans="1:20" s="3" customFormat="1" ht="24.75" customHeight="1" x14ac:dyDescent="0.3">
      <c r="A18" s="15" t="s">
        <v>566</v>
      </c>
      <c r="B18" s="15" t="s">
        <v>565</v>
      </c>
      <c r="C18" s="15" t="s">
        <v>87</v>
      </c>
      <c r="D18" s="37" t="s">
        <v>564</v>
      </c>
      <c r="E18" s="28">
        <f t="shared" si="2"/>
        <v>15000</v>
      </c>
      <c r="F18" s="28">
        <v>15000</v>
      </c>
      <c r="G18" s="151"/>
      <c r="H18" s="151">
        <v>5168</v>
      </c>
      <c r="I18" s="151"/>
      <c r="J18" s="155"/>
      <c r="K18" s="155"/>
      <c r="L18" s="154"/>
      <c r="M18" s="154"/>
      <c r="N18" s="154"/>
      <c r="O18" s="155"/>
      <c r="P18" s="151"/>
      <c r="Q18" s="151"/>
      <c r="R18" s="153">
        <f t="shared" si="3"/>
        <v>15000</v>
      </c>
      <c r="T18" s="73"/>
    </row>
    <row r="19" spans="1:20" s="3" customFormat="1" ht="36.75" customHeight="1" x14ac:dyDescent="0.3">
      <c r="A19" s="15" t="s">
        <v>100</v>
      </c>
      <c r="B19" s="15" t="s">
        <v>73</v>
      </c>
      <c r="C19" s="15" t="s">
        <v>48</v>
      </c>
      <c r="D19" s="37" t="s">
        <v>13</v>
      </c>
      <c r="E19" s="28">
        <f t="shared" si="2"/>
        <v>98350</v>
      </c>
      <c r="F19" s="28">
        <v>98350</v>
      </c>
      <c r="G19" s="151"/>
      <c r="H19" s="151"/>
      <c r="I19" s="151"/>
      <c r="J19" s="155"/>
      <c r="K19" s="155"/>
      <c r="L19" s="154"/>
      <c r="M19" s="154"/>
      <c r="N19" s="154"/>
      <c r="O19" s="155"/>
      <c r="P19" s="151"/>
      <c r="Q19" s="151"/>
      <c r="R19" s="153">
        <f t="shared" si="3"/>
        <v>98350</v>
      </c>
      <c r="T19" s="73"/>
    </row>
    <row r="20" spans="1:20" s="3" customFormat="1" ht="26.25" customHeight="1" x14ac:dyDescent="0.3">
      <c r="A20" s="15" t="s">
        <v>430</v>
      </c>
      <c r="B20" s="15" t="s">
        <v>431</v>
      </c>
      <c r="C20" s="15" t="s">
        <v>433</v>
      </c>
      <c r="D20" s="37" t="s">
        <v>432</v>
      </c>
      <c r="E20" s="28">
        <f t="shared" si="2"/>
        <v>180000</v>
      </c>
      <c r="F20" s="28">
        <v>180000</v>
      </c>
      <c r="G20" s="151"/>
      <c r="H20" s="151"/>
      <c r="I20" s="151"/>
      <c r="J20" s="153">
        <f t="shared" ref="J20:J30" si="4">SUM(L20,O20)</f>
        <v>160000</v>
      </c>
      <c r="K20" s="155">
        <v>160000</v>
      </c>
      <c r="L20" s="154"/>
      <c r="M20" s="154"/>
      <c r="N20" s="154"/>
      <c r="O20" s="155">
        <v>160000</v>
      </c>
      <c r="P20" s="151"/>
      <c r="Q20" s="151"/>
      <c r="R20" s="153">
        <f t="shared" si="3"/>
        <v>340000</v>
      </c>
      <c r="T20" s="73"/>
    </row>
    <row r="21" spans="1:20" s="54" customFormat="1" ht="33" hidden="1" customHeight="1" x14ac:dyDescent="0.3">
      <c r="A21" s="15" t="s">
        <v>239</v>
      </c>
      <c r="B21" s="15" t="s">
        <v>240</v>
      </c>
      <c r="C21" s="15" t="s">
        <v>242</v>
      </c>
      <c r="D21" s="37" t="s">
        <v>241</v>
      </c>
      <c r="E21" s="28">
        <f t="shared" si="2"/>
        <v>0</v>
      </c>
      <c r="F21" s="28"/>
      <c r="G21" s="28"/>
      <c r="H21" s="28"/>
      <c r="I21" s="28"/>
      <c r="J21" s="28">
        <f t="shared" si="4"/>
        <v>0</v>
      </c>
      <c r="K21" s="155"/>
      <c r="L21" s="155"/>
      <c r="M21" s="155"/>
      <c r="N21" s="155"/>
      <c r="O21" s="155"/>
      <c r="P21" s="158"/>
      <c r="Q21" s="158"/>
      <c r="R21" s="153">
        <f t="shared" si="3"/>
        <v>0</v>
      </c>
      <c r="T21" s="55"/>
    </row>
    <row r="22" spans="1:20" s="54" customFormat="1" ht="38.25" hidden="1" customHeight="1" x14ac:dyDescent="0.3">
      <c r="A22" s="15" t="s">
        <v>109</v>
      </c>
      <c r="B22" s="15" t="s">
        <v>110</v>
      </c>
      <c r="C22" s="15" t="s">
        <v>61</v>
      </c>
      <c r="D22" s="37" t="s">
        <v>17</v>
      </c>
      <c r="E22" s="28">
        <f t="shared" si="2"/>
        <v>0</v>
      </c>
      <c r="F22" s="28"/>
      <c r="G22" s="28"/>
      <c r="H22" s="28"/>
      <c r="I22" s="28"/>
      <c r="J22" s="28">
        <f t="shared" si="4"/>
        <v>0</v>
      </c>
      <c r="K22" s="159"/>
      <c r="L22" s="158"/>
      <c r="M22" s="158"/>
      <c r="N22" s="158"/>
      <c r="O22" s="159"/>
      <c r="P22" s="158"/>
      <c r="Q22" s="158"/>
      <c r="R22" s="153">
        <f t="shared" si="3"/>
        <v>0</v>
      </c>
      <c r="T22" s="55"/>
    </row>
    <row r="23" spans="1:20" s="97" customFormat="1" ht="38.25" customHeight="1" x14ac:dyDescent="0.3">
      <c r="A23" s="156" t="s">
        <v>112</v>
      </c>
      <c r="B23" s="156" t="s">
        <v>113</v>
      </c>
      <c r="C23" s="156" t="s">
        <v>53</v>
      </c>
      <c r="D23" s="84" t="s">
        <v>111</v>
      </c>
      <c r="E23" s="28">
        <f t="shared" si="2"/>
        <v>89678</v>
      </c>
      <c r="F23" s="29">
        <v>89678</v>
      </c>
      <c r="G23" s="160"/>
      <c r="H23" s="160"/>
      <c r="I23" s="160"/>
      <c r="J23" s="155">
        <f t="shared" si="4"/>
        <v>0</v>
      </c>
      <c r="K23" s="155"/>
      <c r="L23" s="160"/>
      <c r="M23" s="160"/>
      <c r="N23" s="160"/>
      <c r="O23" s="155"/>
      <c r="P23" s="160"/>
      <c r="Q23" s="160"/>
      <c r="R23" s="153">
        <f t="shared" si="3"/>
        <v>89678</v>
      </c>
      <c r="T23" s="98"/>
    </row>
    <row r="24" spans="1:20" s="23" customFormat="1" ht="34.5" customHeight="1" x14ac:dyDescent="0.3">
      <c r="A24" s="63" t="s">
        <v>114</v>
      </c>
      <c r="B24" s="15" t="s">
        <v>115</v>
      </c>
      <c r="C24" s="87" t="s">
        <v>116</v>
      </c>
      <c r="D24" s="88" t="s">
        <v>117</v>
      </c>
      <c r="E24" s="28">
        <f t="shared" si="2"/>
        <v>280000</v>
      </c>
      <c r="F24" s="28">
        <v>280000</v>
      </c>
      <c r="G24" s="161"/>
      <c r="H24" s="161"/>
      <c r="I24" s="161"/>
      <c r="J24" s="155">
        <f t="shared" si="4"/>
        <v>320000</v>
      </c>
      <c r="K24" s="155">
        <v>320000</v>
      </c>
      <c r="L24" s="161"/>
      <c r="M24" s="161"/>
      <c r="N24" s="161"/>
      <c r="O24" s="155">
        <v>320000</v>
      </c>
      <c r="P24" s="161"/>
      <c r="Q24" s="161"/>
      <c r="R24" s="153">
        <f t="shared" si="3"/>
        <v>600000</v>
      </c>
    </row>
    <row r="25" spans="1:20" s="23" customFormat="1" ht="30.75" hidden="1" customHeight="1" x14ac:dyDescent="0.3">
      <c r="A25" s="63" t="s">
        <v>330</v>
      </c>
      <c r="B25" s="15" t="s">
        <v>331</v>
      </c>
      <c r="C25" s="87" t="s">
        <v>335</v>
      </c>
      <c r="D25" s="88" t="s">
        <v>334</v>
      </c>
      <c r="E25" s="28">
        <f t="shared" si="2"/>
        <v>0</v>
      </c>
      <c r="F25" s="28"/>
      <c r="G25" s="161"/>
      <c r="H25" s="161"/>
      <c r="I25" s="161"/>
      <c r="J25" s="155">
        <f t="shared" si="4"/>
        <v>0</v>
      </c>
      <c r="K25" s="155"/>
      <c r="L25" s="161"/>
      <c r="M25" s="161"/>
      <c r="N25" s="161"/>
      <c r="O25" s="155"/>
      <c r="P25" s="161"/>
      <c r="Q25" s="161"/>
      <c r="R25" s="153">
        <f t="shared" si="3"/>
        <v>0</v>
      </c>
    </row>
    <row r="26" spans="1:20" s="23" customFormat="1" ht="36" customHeight="1" x14ac:dyDescent="0.3">
      <c r="A26" s="63" t="s">
        <v>338</v>
      </c>
      <c r="B26" s="15" t="s">
        <v>339</v>
      </c>
      <c r="C26" s="87" t="s">
        <v>335</v>
      </c>
      <c r="D26" s="88" t="s">
        <v>336</v>
      </c>
      <c r="E26" s="28">
        <f t="shared" si="2"/>
        <v>999985</v>
      </c>
      <c r="F26" s="28">
        <v>999985</v>
      </c>
      <c r="G26" s="161"/>
      <c r="H26" s="161"/>
      <c r="I26" s="161"/>
      <c r="J26" s="155">
        <f t="shared" si="4"/>
        <v>0</v>
      </c>
      <c r="K26" s="155"/>
      <c r="L26" s="161"/>
      <c r="M26" s="161"/>
      <c r="N26" s="161"/>
      <c r="O26" s="155"/>
      <c r="P26" s="161"/>
      <c r="Q26" s="161"/>
      <c r="R26" s="153">
        <f t="shared" si="3"/>
        <v>999985</v>
      </c>
    </row>
    <row r="27" spans="1:20" s="23" customFormat="1" ht="26.25" hidden="1" customHeight="1" x14ac:dyDescent="0.3">
      <c r="A27" s="87" t="s">
        <v>313</v>
      </c>
      <c r="B27" s="15" t="s">
        <v>314</v>
      </c>
      <c r="C27" s="87" t="s">
        <v>335</v>
      </c>
      <c r="D27" s="88" t="s">
        <v>315</v>
      </c>
      <c r="E27" s="28">
        <f t="shared" si="2"/>
        <v>0</v>
      </c>
      <c r="F27" s="28"/>
      <c r="G27" s="161"/>
      <c r="H27" s="161"/>
      <c r="I27" s="161"/>
      <c r="J27" s="155">
        <f t="shared" si="4"/>
        <v>0</v>
      </c>
      <c r="K27" s="155"/>
      <c r="L27" s="161"/>
      <c r="M27" s="161"/>
      <c r="N27" s="161"/>
      <c r="O27" s="155"/>
      <c r="P27" s="161"/>
      <c r="Q27" s="161"/>
      <c r="R27" s="153">
        <f t="shared" si="3"/>
        <v>0</v>
      </c>
    </row>
    <row r="28" spans="1:20" s="23" customFormat="1" ht="27.75" customHeight="1" x14ac:dyDescent="0.3">
      <c r="A28" s="15" t="s">
        <v>332</v>
      </c>
      <c r="B28" s="15" t="s">
        <v>333</v>
      </c>
      <c r="C28" s="15" t="s">
        <v>335</v>
      </c>
      <c r="D28" s="84" t="s">
        <v>337</v>
      </c>
      <c r="E28" s="28">
        <f t="shared" si="2"/>
        <v>2874560</v>
      </c>
      <c r="F28" s="28">
        <v>2874560</v>
      </c>
      <c r="G28" s="161"/>
      <c r="H28" s="161">
        <v>50000</v>
      </c>
      <c r="I28" s="161"/>
      <c r="J28" s="153">
        <f t="shared" si="4"/>
        <v>11000000</v>
      </c>
      <c r="K28" s="155">
        <v>11000000</v>
      </c>
      <c r="L28" s="161"/>
      <c r="M28" s="161"/>
      <c r="N28" s="161"/>
      <c r="O28" s="155">
        <v>11000000</v>
      </c>
      <c r="P28" s="161"/>
      <c r="Q28" s="161"/>
      <c r="R28" s="153">
        <f t="shared" si="3"/>
        <v>13874560</v>
      </c>
    </row>
    <row r="29" spans="1:20" s="23" customFormat="1" ht="27.75" customHeight="1" x14ac:dyDescent="0.3">
      <c r="A29" s="15" t="s">
        <v>391</v>
      </c>
      <c r="B29" s="15" t="s">
        <v>394</v>
      </c>
      <c r="C29" s="15" t="s">
        <v>51</v>
      </c>
      <c r="D29" s="84" t="s">
        <v>179</v>
      </c>
      <c r="E29" s="28">
        <f t="shared" si="2"/>
        <v>2000000</v>
      </c>
      <c r="F29" s="28">
        <v>2000000</v>
      </c>
      <c r="G29" s="161"/>
      <c r="H29" s="161"/>
      <c r="I29" s="161"/>
      <c r="J29" s="153">
        <f t="shared" si="4"/>
        <v>0</v>
      </c>
      <c r="K29" s="155"/>
      <c r="L29" s="161"/>
      <c r="M29" s="161"/>
      <c r="N29" s="161"/>
      <c r="O29" s="155"/>
      <c r="P29" s="161"/>
      <c r="Q29" s="161"/>
      <c r="R29" s="153">
        <f t="shared" si="3"/>
        <v>2000000</v>
      </c>
    </row>
    <row r="30" spans="1:20" s="23" customFormat="1" ht="58.5" customHeight="1" x14ac:dyDescent="0.3">
      <c r="A30" s="15" t="s">
        <v>392</v>
      </c>
      <c r="B30" s="15" t="s">
        <v>393</v>
      </c>
      <c r="C30" s="15" t="s">
        <v>51</v>
      </c>
      <c r="D30" s="84" t="s">
        <v>395</v>
      </c>
      <c r="E30" s="28">
        <f t="shared" si="2"/>
        <v>6000000</v>
      </c>
      <c r="F30" s="28">
        <v>6000000</v>
      </c>
      <c r="G30" s="161"/>
      <c r="H30" s="161"/>
      <c r="I30" s="161"/>
      <c r="J30" s="153">
        <f t="shared" si="4"/>
        <v>1000000</v>
      </c>
      <c r="K30" s="155">
        <v>1000000</v>
      </c>
      <c r="L30" s="161"/>
      <c r="M30" s="161"/>
      <c r="N30" s="161"/>
      <c r="O30" s="155">
        <v>1000000</v>
      </c>
      <c r="P30" s="161"/>
      <c r="Q30" s="161"/>
      <c r="R30" s="153">
        <f t="shared" si="3"/>
        <v>7000000</v>
      </c>
    </row>
    <row r="31" spans="1:20" s="23" customFormat="1" ht="38.25" customHeight="1" x14ac:dyDescent="0.3">
      <c r="A31" s="61" t="s">
        <v>129</v>
      </c>
      <c r="B31" s="61"/>
      <c r="C31" s="61"/>
      <c r="D31" s="141" t="s">
        <v>85</v>
      </c>
      <c r="E31" s="71">
        <f t="shared" ref="E31:R31" si="5">SUM(E32)</f>
        <v>531227800</v>
      </c>
      <c r="F31" s="71">
        <f t="shared" si="5"/>
        <v>531227800</v>
      </c>
      <c r="G31" s="248">
        <f t="shared" si="5"/>
        <v>390719524</v>
      </c>
      <c r="H31" s="71">
        <f t="shared" si="5"/>
        <v>28973746</v>
      </c>
      <c r="I31" s="71">
        <f t="shared" si="5"/>
        <v>0</v>
      </c>
      <c r="J31" s="71">
        <f t="shared" si="5"/>
        <v>7855660</v>
      </c>
      <c r="K31" s="71">
        <f t="shared" si="5"/>
        <v>0</v>
      </c>
      <c r="L31" s="71">
        <f t="shared" si="5"/>
        <v>7855660</v>
      </c>
      <c r="M31" s="71">
        <f t="shared" si="5"/>
        <v>0</v>
      </c>
      <c r="N31" s="71">
        <f t="shared" si="5"/>
        <v>40419</v>
      </c>
      <c r="O31" s="71">
        <f t="shared" si="5"/>
        <v>0</v>
      </c>
      <c r="P31" s="71">
        <f t="shared" si="5"/>
        <v>0</v>
      </c>
      <c r="Q31" s="71">
        <f t="shared" si="5"/>
        <v>0</v>
      </c>
      <c r="R31" s="71">
        <f t="shared" si="5"/>
        <v>539083460</v>
      </c>
      <c r="T31" s="35"/>
    </row>
    <row r="32" spans="1:20" s="3" customFormat="1" ht="38.25" customHeight="1" x14ac:dyDescent="0.3">
      <c r="A32" s="61" t="s">
        <v>128</v>
      </c>
      <c r="B32" s="61"/>
      <c r="C32" s="61"/>
      <c r="D32" s="141" t="s">
        <v>85</v>
      </c>
      <c r="E32" s="71">
        <f t="shared" ref="E32:R32" si="6">SUM(E33,E34,E35,E36,E37,E38,E39,E40,E41,E43:E50)</f>
        <v>531227800</v>
      </c>
      <c r="F32" s="71">
        <f t="shared" si="6"/>
        <v>531227800</v>
      </c>
      <c r="G32" s="248">
        <f t="shared" si="6"/>
        <v>390719524</v>
      </c>
      <c r="H32" s="71">
        <f t="shared" si="6"/>
        <v>28973746</v>
      </c>
      <c r="I32" s="71">
        <f t="shared" si="6"/>
        <v>0</v>
      </c>
      <c r="J32" s="71">
        <f t="shared" si="6"/>
        <v>7855660</v>
      </c>
      <c r="K32" s="71">
        <f t="shared" si="6"/>
        <v>0</v>
      </c>
      <c r="L32" s="71">
        <f t="shared" si="6"/>
        <v>7855660</v>
      </c>
      <c r="M32" s="71">
        <f t="shared" si="6"/>
        <v>0</v>
      </c>
      <c r="N32" s="71">
        <f t="shared" si="6"/>
        <v>40419</v>
      </c>
      <c r="O32" s="71">
        <f t="shared" si="6"/>
        <v>0</v>
      </c>
      <c r="P32" s="71">
        <f t="shared" si="6"/>
        <v>0</v>
      </c>
      <c r="Q32" s="71">
        <f t="shared" si="6"/>
        <v>0</v>
      </c>
      <c r="R32" s="71">
        <f t="shared" si="6"/>
        <v>539083460</v>
      </c>
      <c r="T32" s="35">
        <f>SUM(E32,J32)</f>
        <v>539083460</v>
      </c>
    </row>
    <row r="33" spans="1:36" s="3" customFormat="1" ht="56.25" customHeight="1" x14ac:dyDescent="0.3">
      <c r="A33" s="15" t="s">
        <v>127</v>
      </c>
      <c r="B33" s="15" t="s">
        <v>87</v>
      </c>
      <c r="C33" s="15" t="s">
        <v>41</v>
      </c>
      <c r="D33" s="37" t="s">
        <v>262</v>
      </c>
      <c r="E33" s="28">
        <f t="shared" ref="E33:E49" si="7">SUM(F33,I33)</f>
        <v>3787116</v>
      </c>
      <c r="F33" s="29">
        <v>3787116</v>
      </c>
      <c r="G33" s="29">
        <v>3098226</v>
      </c>
      <c r="H33" s="154"/>
      <c r="I33" s="154"/>
      <c r="J33" s="153">
        <f t="shared" ref="J33:J41" si="8">SUM(L33,O33)</f>
        <v>0</v>
      </c>
      <c r="K33" s="153"/>
      <c r="L33" s="154"/>
      <c r="M33" s="154"/>
      <c r="N33" s="154"/>
      <c r="O33" s="153"/>
      <c r="P33" s="153"/>
      <c r="Q33" s="153"/>
      <c r="R33" s="153">
        <f t="shared" ref="R33:R50" si="9">SUM(E33,J33)</f>
        <v>3787116</v>
      </c>
    </row>
    <row r="34" spans="1:36" s="23" customFormat="1" ht="26.25" customHeight="1" x14ac:dyDescent="0.3">
      <c r="A34" s="32" t="s">
        <v>168</v>
      </c>
      <c r="B34" s="32" t="s">
        <v>55</v>
      </c>
      <c r="C34" s="38" t="s">
        <v>42</v>
      </c>
      <c r="D34" s="48" t="s">
        <v>167</v>
      </c>
      <c r="E34" s="28">
        <f t="shared" si="7"/>
        <v>159788260</v>
      </c>
      <c r="F34" s="29">
        <v>159788260</v>
      </c>
      <c r="G34" s="29">
        <v>112332861</v>
      </c>
      <c r="H34" s="154">
        <v>13622414</v>
      </c>
      <c r="I34" s="154"/>
      <c r="J34" s="153">
        <f t="shared" si="8"/>
        <v>5706806</v>
      </c>
      <c r="K34" s="153"/>
      <c r="L34" s="154">
        <v>5706806</v>
      </c>
      <c r="M34" s="154"/>
      <c r="N34" s="154"/>
      <c r="O34" s="153"/>
      <c r="P34" s="153"/>
      <c r="Q34" s="153"/>
      <c r="R34" s="153">
        <f t="shared" si="9"/>
        <v>165495066</v>
      </c>
    </row>
    <row r="35" spans="1:36" s="132" customFormat="1" ht="54" customHeight="1" x14ac:dyDescent="0.3">
      <c r="A35" s="32" t="s">
        <v>271</v>
      </c>
      <c r="B35" s="32" t="s">
        <v>272</v>
      </c>
      <c r="C35" s="38" t="s">
        <v>43</v>
      </c>
      <c r="D35" s="48" t="s">
        <v>387</v>
      </c>
      <c r="E35" s="28">
        <f t="shared" si="7"/>
        <v>154424797</v>
      </c>
      <c r="F35" s="28">
        <v>154424797</v>
      </c>
      <c r="G35" s="28">
        <v>102021619</v>
      </c>
      <c r="H35" s="28">
        <v>14224586</v>
      </c>
      <c r="I35" s="28"/>
      <c r="J35" s="28">
        <f t="shared" si="8"/>
        <v>2051899</v>
      </c>
      <c r="K35" s="29"/>
      <c r="L35" s="29">
        <v>2051899</v>
      </c>
      <c r="M35" s="29"/>
      <c r="N35" s="29"/>
      <c r="O35" s="29"/>
      <c r="P35" s="28"/>
      <c r="Q35" s="28"/>
      <c r="R35" s="28">
        <f t="shared" si="9"/>
        <v>156476696</v>
      </c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</row>
    <row r="36" spans="1:36" s="131" customFormat="1" ht="56.25" customHeight="1" x14ac:dyDescent="0.3">
      <c r="A36" s="15" t="s">
        <v>269</v>
      </c>
      <c r="B36" s="15" t="s">
        <v>270</v>
      </c>
      <c r="C36" s="85" t="s">
        <v>43</v>
      </c>
      <c r="D36" s="48" t="s">
        <v>388</v>
      </c>
      <c r="E36" s="28">
        <f t="shared" si="7"/>
        <v>184313300</v>
      </c>
      <c r="F36" s="28">
        <v>184313300</v>
      </c>
      <c r="G36" s="28">
        <v>151076475</v>
      </c>
      <c r="H36" s="28"/>
      <c r="I36" s="28"/>
      <c r="J36" s="28">
        <f t="shared" si="8"/>
        <v>0</v>
      </c>
      <c r="K36" s="28"/>
      <c r="L36" s="28"/>
      <c r="M36" s="28"/>
      <c r="N36" s="28"/>
      <c r="O36" s="28"/>
      <c r="P36" s="28"/>
      <c r="Q36" s="28"/>
      <c r="R36" s="28">
        <f t="shared" si="9"/>
        <v>184313300</v>
      </c>
    </row>
    <row r="37" spans="1:36" s="96" customFormat="1" ht="56.25" customHeight="1" x14ac:dyDescent="0.3">
      <c r="A37" s="32" t="s">
        <v>169</v>
      </c>
      <c r="B37" s="32" t="s">
        <v>54</v>
      </c>
      <c r="C37" s="32" t="s">
        <v>44</v>
      </c>
      <c r="D37" s="138" t="s">
        <v>231</v>
      </c>
      <c r="E37" s="28">
        <f t="shared" si="7"/>
        <v>8234393</v>
      </c>
      <c r="F37" s="29">
        <v>8234393</v>
      </c>
      <c r="G37" s="29">
        <v>6189163</v>
      </c>
      <c r="H37" s="153">
        <v>468977</v>
      </c>
      <c r="I37" s="153"/>
      <c r="J37" s="29">
        <f t="shared" si="8"/>
        <v>0</v>
      </c>
      <c r="K37" s="29"/>
      <c r="L37" s="153"/>
      <c r="M37" s="153"/>
      <c r="N37" s="153"/>
      <c r="O37" s="29"/>
      <c r="P37" s="153"/>
      <c r="Q37" s="153"/>
      <c r="R37" s="29">
        <f t="shared" si="9"/>
        <v>8234393</v>
      </c>
    </row>
    <row r="38" spans="1:36" s="23" customFormat="1" ht="39" customHeight="1" x14ac:dyDescent="0.3">
      <c r="A38" s="32" t="s">
        <v>274</v>
      </c>
      <c r="B38" s="32" t="s">
        <v>276</v>
      </c>
      <c r="C38" s="32" t="s">
        <v>45</v>
      </c>
      <c r="D38" s="48" t="s">
        <v>170</v>
      </c>
      <c r="E38" s="28">
        <f t="shared" si="7"/>
        <v>9440261</v>
      </c>
      <c r="F38" s="29">
        <v>9440261</v>
      </c>
      <c r="G38" s="29">
        <v>7341894</v>
      </c>
      <c r="H38" s="153">
        <v>286080</v>
      </c>
      <c r="I38" s="153"/>
      <c r="J38" s="29">
        <f t="shared" si="8"/>
        <v>0</v>
      </c>
      <c r="K38" s="29"/>
      <c r="L38" s="153"/>
      <c r="M38" s="153"/>
      <c r="N38" s="153"/>
      <c r="O38" s="29"/>
      <c r="P38" s="153"/>
      <c r="Q38" s="153"/>
      <c r="R38" s="153">
        <f t="shared" si="9"/>
        <v>9440261</v>
      </c>
    </row>
    <row r="39" spans="1:36" s="23" customFormat="1" ht="28.5" customHeight="1" x14ac:dyDescent="0.3">
      <c r="A39" s="32" t="s">
        <v>275</v>
      </c>
      <c r="B39" s="32" t="s">
        <v>277</v>
      </c>
      <c r="C39" s="32" t="s">
        <v>45</v>
      </c>
      <c r="D39" s="48" t="s">
        <v>171</v>
      </c>
      <c r="E39" s="28">
        <f t="shared" si="7"/>
        <v>16290</v>
      </c>
      <c r="F39" s="29">
        <v>16290</v>
      </c>
      <c r="G39" s="29"/>
      <c r="H39" s="153"/>
      <c r="I39" s="153"/>
      <c r="J39" s="29">
        <f t="shared" si="8"/>
        <v>0</v>
      </c>
      <c r="K39" s="153"/>
      <c r="L39" s="153"/>
      <c r="M39" s="153"/>
      <c r="N39" s="153"/>
      <c r="O39" s="153"/>
      <c r="P39" s="153"/>
      <c r="Q39" s="153"/>
      <c r="R39" s="153">
        <f t="shared" si="9"/>
        <v>16290</v>
      </c>
    </row>
    <row r="40" spans="1:36" s="23" customFormat="1" ht="39" customHeight="1" x14ac:dyDescent="0.3">
      <c r="A40" s="32" t="s">
        <v>281</v>
      </c>
      <c r="B40" s="32" t="s">
        <v>282</v>
      </c>
      <c r="C40" s="32" t="s">
        <v>45</v>
      </c>
      <c r="D40" s="138" t="s">
        <v>283</v>
      </c>
      <c r="E40" s="28">
        <f t="shared" si="7"/>
        <v>755479</v>
      </c>
      <c r="F40" s="29">
        <v>755479</v>
      </c>
      <c r="G40" s="29">
        <v>597965</v>
      </c>
      <c r="H40" s="153"/>
      <c r="I40" s="153"/>
      <c r="J40" s="29">
        <f t="shared" si="8"/>
        <v>0</v>
      </c>
      <c r="K40" s="165"/>
      <c r="L40" s="153"/>
      <c r="M40" s="153"/>
      <c r="N40" s="153"/>
      <c r="O40" s="165"/>
      <c r="P40" s="153"/>
      <c r="Q40" s="153"/>
      <c r="R40" s="29">
        <f t="shared" si="9"/>
        <v>755479</v>
      </c>
    </row>
    <row r="41" spans="1:36" s="23" customFormat="1" ht="39" customHeight="1" x14ac:dyDescent="0.3">
      <c r="A41" s="32" t="s">
        <v>341</v>
      </c>
      <c r="B41" s="32" t="s">
        <v>342</v>
      </c>
      <c r="C41" s="32" t="s">
        <v>45</v>
      </c>
      <c r="D41" s="138" t="s">
        <v>343</v>
      </c>
      <c r="E41" s="28">
        <f t="shared" si="7"/>
        <v>2085300</v>
      </c>
      <c r="F41" s="29">
        <v>2085300</v>
      </c>
      <c r="G41" s="29">
        <v>1709262</v>
      </c>
      <c r="H41" s="153"/>
      <c r="I41" s="153"/>
      <c r="J41" s="29">
        <f t="shared" si="8"/>
        <v>0</v>
      </c>
      <c r="K41" s="165"/>
      <c r="L41" s="153"/>
      <c r="M41" s="153"/>
      <c r="N41" s="153"/>
      <c r="O41" s="165"/>
      <c r="P41" s="153"/>
      <c r="Q41" s="153"/>
      <c r="R41" s="29">
        <f t="shared" si="9"/>
        <v>2085300</v>
      </c>
    </row>
    <row r="42" spans="1:36" s="99" customFormat="1" ht="47.25" hidden="1" customHeight="1" x14ac:dyDescent="0.35">
      <c r="A42" s="166"/>
      <c r="B42" s="166"/>
      <c r="C42" s="167"/>
      <c r="D42" s="168" t="s">
        <v>226</v>
      </c>
      <c r="E42" s="169">
        <f t="shared" si="7"/>
        <v>0</v>
      </c>
      <c r="F42" s="162"/>
      <c r="G42" s="162"/>
      <c r="H42" s="163"/>
      <c r="I42" s="163"/>
      <c r="J42" s="162"/>
      <c r="K42" s="170"/>
      <c r="L42" s="163"/>
      <c r="M42" s="163"/>
      <c r="N42" s="163"/>
      <c r="O42" s="170"/>
      <c r="P42" s="163"/>
      <c r="Q42" s="163"/>
      <c r="R42" s="162">
        <f t="shared" si="9"/>
        <v>0</v>
      </c>
    </row>
    <row r="43" spans="1:36" s="23" customFormat="1" ht="38.25" customHeight="1" x14ac:dyDescent="0.3">
      <c r="A43" s="32" t="s">
        <v>278</v>
      </c>
      <c r="B43" s="32" t="s">
        <v>279</v>
      </c>
      <c r="C43" s="38" t="s">
        <v>45</v>
      </c>
      <c r="D43" s="48" t="s">
        <v>280</v>
      </c>
      <c r="E43" s="28">
        <f t="shared" si="7"/>
        <v>3034752</v>
      </c>
      <c r="F43" s="29">
        <v>3034752</v>
      </c>
      <c r="G43" s="29">
        <v>2471790</v>
      </c>
      <c r="H43" s="153"/>
      <c r="I43" s="153"/>
      <c r="J43" s="29">
        <f>SUM(L43,O43)</f>
        <v>0</v>
      </c>
      <c r="K43" s="29"/>
      <c r="L43" s="153"/>
      <c r="M43" s="153"/>
      <c r="N43" s="153"/>
      <c r="O43" s="29"/>
      <c r="P43" s="153"/>
      <c r="Q43" s="153"/>
      <c r="R43" s="29">
        <f t="shared" si="9"/>
        <v>3034752</v>
      </c>
    </row>
    <row r="44" spans="1:36" s="99" customFormat="1" ht="44.25" hidden="1" customHeight="1" x14ac:dyDescent="0.35">
      <c r="A44" s="188" t="s">
        <v>400</v>
      </c>
      <c r="B44" s="188" t="s">
        <v>399</v>
      </c>
      <c r="C44" s="188" t="s">
        <v>45</v>
      </c>
      <c r="D44" s="136" t="s">
        <v>398</v>
      </c>
      <c r="E44" s="28">
        <f t="shared" si="7"/>
        <v>0</v>
      </c>
      <c r="F44" s="29"/>
      <c r="G44" s="28"/>
      <c r="H44" s="163"/>
      <c r="I44" s="163"/>
      <c r="J44" s="162">
        <f>SUM(L44,O44)</f>
        <v>0</v>
      </c>
      <c r="K44" s="170"/>
      <c r="L44" s="163"/>
      <c r="M44" s="163"/>
      <c r="N44" s="163"/>
      <c r="O44" s="170"/>
      <c r="P44" s="163"/>
      <c r="Q44" s="163"/>
      <c r="R44" s="29">
        <f t="shared" si="9"/>
        <v>0</v>
      </c>
    </row>
    <row r="45" spans="1:36" s="99" customFormat="1" ht="44.25" hidden="1" customHeight="1" x14ac:dyDescent="0.35">
      <c r="A45" s="188" t="s">
        <v>401</v>
      </c>
      <c r="B45" s="188" t="s">
        <v>402</v>
      </c>
      <c r="C45" s="230" t="s">
        <v>45</v>
      </c>
      <c r="D45" s="108" t="s">
        <v>403</v>
      </c>
      <c r="E45" s="28">
        <f t="shared" si="7"/>
        <v>0</v>
      </c>
      <c r="F45" s="29"/>
      <c r="G45" s="28"/>
      <c r="H45" s="163"/>
      <c r="I45" s="163"/>
      <c r="J45" s="162"/>
      <c r="K45" s="170"/>
      <c r="L45" s="163"/>
      <c r="M45" s="163"/>
      <c r="N45" s="163"/>
      <c r="O45" s="170"/>
      <c r="P45" s="163"/>
      <c r="Q45" s="163"/>
      <c r="R45" s="29">
        <f t="shared" si="9"/>
        <v>0</v>
      </c>
    </row>
    <row r="46" spans="1:36" s="99" customFormat="1" ht="77.25" hidden="1" customHeight="1" x14ac:dyDescent="0.3">
      <c r="A46" s="188" t="s">
        <v>461</v>
      </c>
      <c r="B46" s="188" t="s">
        <v>464</v>
      </c>
      <c r="C46" s="188" t="s">
        <v>45</v>
      </c>
      <c r="D46" s="108" t="s">
        <v>468</v>
      </c>
      <c r="E46" s="28">
        <f t="shared" si="7"/>
        <v>0</v>
      </c>
      <c r="F46" s="29"/>
      <c r="G46" s="29"/>
      <c r="H46" s="153"/>
      <c r="I46" s="153"/>
      <c r="J46" s="153">
        <f>SUM(L46,O46)</f>
        <v>0</v>
      </c>
      <c r="K46" s="153"/>
      <c r="L46" s="153"/>
      <c r="M46" s="153"/>
      <c r="N46" s="153"/>
      <c r="O46" s="153"/>
      <c r="P46" s="153"/>
      <c r="Q46" s="153"/>
      <c r="R46" s="153">
        <f t="shared" si="9"/>
        <v>0</v>
      </c>
    </row>
    <row r="47" spans="1:36" s="99" customFormat="1" ht="59.25" hidden="1" customHeight="1" x14ac:dyDescent="0.3">
      <c r="A47" s="188" t="s">
        <v>462</v>
      </c>
      <c r="B47" s="188" t="s">
        <v>463</v>
      </c>
      <c r="C47" s="188" t="s">
        <v>45</v>
      </c>
      <c r="D47" s="108" t="s">
        <v>469</v>
      </c>
      <c r="E47" s="28">
        <f t="shared" si="7"/>
        <v>0</v>
      </c>
      <c r="F47" s="29"/>
      <c r="G47" s="29"/>
      <c r="H47" s="153"/>
      <c r="I47" s="153"/>
      <c r="J47" s="153">
        <f>SUM(L47,O47)</f>
        <v>0</v>
      </c>
      <c r="K47" s="153"/>
      <c r="L47" s="153"/>
      <c r="M47" s="153"/>
      <c r="N47" s="153"/>
      <c r="O47" s="153"/>
      <c r="P47" s="153"/>
      <c r="Q47" s="153"/>
      <c r="R47" s="153">
        <f t="shared" si="9"/>
        <v>0</v>
      </c>
    </row>
    <row r="48" spans="1:36" s="99" customFormat="1" ht="37.5" customHeight="1" x14ac:dyDescent="0.3">
      <c r="A48" s="188" t="s">
        <v>465</v>
      </c>
      <c r="B48" s="188" t="s">
        <v>466</v>
      </c>
      <c r="C48" s="188" t="s">
        <v>46</v>
      </c>
      <c r="D48" s="108" t="s">
        <v>467</v>
      </c>
      <c r="E48" s="28">
        <f t="shared" si="7"/>
        <v>5347852</v>
      </c>
      <c r="F48" s="29">
        <v>5347852</v>
      </c>
      <c r="G48" s="29">
        <v>3880269</v>
      </c>
      <c r="H48" s="153">
        <v>371689</v>
      </c>
      <c r="I48" s="153"/>
      <c r="J48" s="153">
        <f>SUM(L48,O48)</f>
        <v>96955</v>
      </c>
      <c r="K48" s="153"/>
      <c r="L48" s="153">
        <v>96955</v>
      </c>
      <c r="M48" s="153"/>
      <c r="N48" s="153">
        <v>40419</v>
      </c>
      <c r="O48" s="153"/>
      <c r="P48" s="153"/>
      <c r="Q48" s="153"/>
      <c r="R48" s="153">
        <f t="shared" si="9"/>
        <v>5444807</v>
      </c>
    </row>
    <row r="49" spans="1:35" s="23" customFormat="1" ht="27" hidden="1" customHeight="1" x14ac:dyDescent="0.3">
      <c r="A49" s="32" t="s">
        <v>423</v>
      </c>
      <c r="B49" s="32" t="s">
        <v>394</v>
      </c>
      <c r="C49" s="32" t="s">
        <v>51</v>
      </c>
      <c r="D49" s="304" t="s">
        <v>396</v>
      </c>
      <c r="E49" s="28">
        <f t="shared" si="7"/>
        <v>0</v>
      </c>
      <c r="F49" s="29"/>
      <c r="G49" s="29"/>
      <c r="H49" s="153"/>
      <c r="I49" s="153"/>
      <c r="J49" s="153">
        <f>SUM(L49,O49)</f>
        <v>0</v>
      </c>
      <c r="K49" s="153"/>
      <c r="L49" s="153"/>
      <c r="M49" s="153"/>
      <c r="N49" s="153"/>
      <c r="O49" s="153"/>
      <c r="P49" s="153"/>
      <c r="Q49" s="153"/>
      <c r="R49" s="153">
        <f t="shared" si="9"/>
        <v>0</v>
      </c>
    </row>
    <row r="50" spans="1:35" s="23" customFormat="1" ht="16.5" hidden="1" customHeight="1" x14ac:dyDescent="0.3">
      <c r="A50" s="32" t="s">
        <v>423</v>
      </c>
      <c r="B50" s="185" t="s">
        <v>394</v>
      </c>
      <c r="C50" s="302" t="s">
        <v>51</v>
      </c>
      <c r="D50" s="303" t="s">
        <v>179</v>
      </c>
      <c r="E50" s="28"/>
      <c r="F50" s="29"/>
      <c r="G50" s="29"/>
      <c r="H50" s="153"/>
      <c r="I50" s="153"/>
      <c r="J50" s="153">
        <f>SUM(L50,O50)</f>
        <v>0</v>
      </c>
      <c r="K50" s="153"/>
      <c r="L50" s="153"/>
      <c r="M50" s="153"/>
      <c r="N50" s="153"/>
      <c r="O50" s="153"/>
      <c r="P50" s="153"/>
      <c r="Q50" s="153"/>
      <c r="R50" s="153">
        <f t="shared" si="9"/>
        <v>0</v>
      </c>
    </row>
    <row r="51" spans="1:35" s="23" customFormat="1" ht="53.25" customHeight="1" x14ac:dyDescent="0.3">
      <c r="A51" s="61" t="s">
        <v>126</v>
      </c>
      <c r="B51" s="61"/>
      <c r="C51" s="61"/>
      <c r="D51" s="141" t="s">
        <v>340</v>
      </c>
      <c r="E51" s="71">
        <f t="shared" ref="E51:R51" si="10">SUM(E52)</f>
        <v>86831000</v>
      </c>
      <c r="F51" s="171">
        <f t="shared" si="10"/>
        <v>86831000</v>
      </c>
      <c r="G51" s="171">
        <f t="shared" si="10"/>
        <v>46089590</v>
      </c>
      <c r="H51" s="171">
        <f t="shared" si="10"/>
        <v>1444126</v>
      </c>
      <c r="I51" s="171">
        <f t="shared" si="10"/>
        <v>0</v>
      </c>
      <c r="J51" s="171">
        <f t="shared" si="10"/>
        <v>12304900</v>
      </c>
      <c r="K51" s="171">
        <f t="shared" si="10"/>
        <v>12220000</v>
      </c>
      <c r="L51" s="171">
        <f t="shared" si="10"/>
        <v>84900</v>
      </c>
      <c r="M51" s="171">
        <f t="shared" si="10"/>
        <v>1683</v>
      </c>
      <c r="N51" s="171">
        <f t="shared" si="10"/>
        <v>4896</v>
      </c>
      <c r="O51" s="171">
        <f t="shared" si="10"/>
        <v>12220000</v>
      </c>
      <c r="P51" s="171">
        <f t="shared" si="10"/>
        <v>0</v>
      </c>
      <c r="Q51" s="171" t="e">
        <f t="shared" si="10"/>
        <v>#REF!</v>
      </c>
      <c r="R51" s="171">
        <f t="shared" si="10"/>
        <v>99135900</v>
      </c>
      <c r="T51" s="35"/>
    </row>
    <row r="52" spans="1:35" s="3" customFormat="1" ht="54.75" customHeight="1" x14ac:dyDescent="0.3">
      <c r="A52" s="61" t="s">
        <v>125</v>
      </c>
      <c r="B52" s="61"/>
      <c r="C52" s="61"/>
      <c r="D52" s="141" t="s">
        <v>340</v>
      </c>
      <c r="E52" s="71">
        <f t="shared" ref="E52:R52" si="11">SUM(E53:E76)</f>
        <v>86831000</v>
      </c>
      <c r="F52" s="71">
        <f t="shared" si="11"/>
        <v>86831000</v>
      </c>
      <c r="G52" s="71">
        <f t="shared" si="11"/>
        <v>46089590</v>
      </c>
      <c r="H52" s="71">
        <f t="shared" si="11"/>
        <v>1444126</v>
      </c>
      <c r="I52" s="71">
        <f t="shared" si="11"/>
        <v>0</v>
      </c>
      <c r="J52" s="71">
        <f t="shared" si="11"/>
        <v>12304900</v>
      </c>
      <c r="K52" s="71">
        <f t="shared" si="11"/>
        <v>12220000</v>
      </c>
      <c r="L52" s="71">
        <f t="shared" si="11"/>
        <v>84900</v>
      </c>
      <c r="M52" s="71">
        <f t="shared" si="11"/>
        <v>1683</v>
      </c>
      <c r="N52" s="71">
        <f t="shared" si="11"/>
        <v>4896</v>
      </c>
      <c r="O52" s="71">
        <f t="shared" si="11"/>
        <v>12220000</v>
      </c>
      <c r="P52" s="71">
        <f t="shared" si="11"/>
        <v>0</v>
      </c>
      <c r="Q52" s="71" t="e">
        <f t="shared" si="11"/>
        <v>#REF!</v>
      </c>
      <c r="R52" s="71">
        <f t="shared" si="11"/>
        <v>99135900</v>
      </c>
      <c r="T52" s="35">
        <f>SUM(E52,J52)</f>
        <v>99135900</v>
      </c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s="42" customFormat="1" ht="54" customHeight="1" x14ac:dyDescent="0.3">
      <c r="A53" s="15" t="s">
        <v>130</v>
      </c>
      <c r="B53" s="15" t="s">
        <v>87</v>
      </c>
      <c r="C53" s="15" t="s">
        <v>41</v>
      </c>
      <c r="D53" s="37" t="s">
        <v>262</v>
      </c>
      <c r="E53" s="28">
        <f t="shared" ref="E53:E76" si="12">SUM(F53,I53)</f>
        <v>24034950</v>
      </c>
      <c r="F53" s="29">
        <v>24034950</v>
      </c>
      <c r="G53" s="154">
        <v>18393000</v>
      </c>
      <c r="H53" s="154">
        <v>378140</v>
      </c>
      <c r="I53" s="154"/>
      <c r="J53" s="153">
        <f t="shared" ref="J53:J75" si="13">SUM(L53,O53)</f>
        <v>153000</v>
      </c>
      <c r="K53" s="153">
        <v>153000</v>
      </c>
      <c r="L53" s="154"/>
      <c r="M53" s="154"/>
      <c r="N53" s="154"/>
      <c r="O53" s="154">
        <v>153000</v>
      </c>
      <c r="P53" s="154"/>
      <c r="Q53" s="154"/>
      <c r="R53" s="153">
        <f t="shared" ref="R53:R70" si="14">SUM(E53,J53)</f>
        <v>24187950</v>
      </c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</row>
    <row r="54" spans="1:35" s="3" customFormat="1" ht="37.5" customHeight="1" x14ac:dyDescent="0.3">
      <c r="A54" s="15" t="s">
        <v>345</v>
      </c>
      <c r="B54" s="15" t="s">
        <v>238</v>
      </c>
      <c r="C54" s="15" t="s">
        <v>237</v>
      </c>
      <c r="D54" s="41" t="s">
        <v>236</v>
      </c>
      <c r="E54" s="28">
        <f t="shared" si="12"/>
        <v>7864800</v>
      </c>
      <c r="F54" s="28">
        <v>7864800</v>
      </c>
      <c r="G54" s="28"/>
      <c r="H54" s="28"/>
      <c r="I54" s="151"/>
      <c r="J54" s="155">
        <f t="shared" si="13"/>
        <v>12067000</v>
      </c>
      <c r="K54" s="155">
        <v>12067000</v>
      </c>
      <c r="L54" s="154"/>
      <c r="M54" s="154"/>
      <c r="N54" s="154"/>
      <c r="O54" s="155">
        <v>12067000</v>
      </c>
      <c r="P54" s="151"/>
      <c r="Q54" s="151"/>
      <c r="R54" s="153">
        <f t="shared" si="14"/>
        <v>19931800</v>
      </c>
      <c r="T54" s="73"/>
    </row>
    <row r="55" spans="1:35" s="3" customFormat="1" ht="54" customHeight="1" x14ac:dyDescent="0.3">
      <c r="A55" s="15" t="s">
        <v>344</v>
      </c>
      <c r="B55" s="15" t="s">
        <v>223</v>
      </c>
      <c r="C55" s="15" t="s">
        <v>222</v>
      </c>
      <c r="D55" s="37" t="s">
        <v>221</v>
      </c>
      <c r="E55" s="28">
        <f t="shared" si="12"/>
        <v>620000</v>
      </c>
      <c r="F55" s="28">
        <v>620000</v>
      </c>
      <c r="G55" s="151"/>
      <c r="H55" s="151"/>
      <c r="I55" s="151"/>
      <c r="J55" s="155">
        <f t="shared" si="13"/>
        <v>0</v>
      </c>
      <c r="K55" s="155"/>
      <c r="L55" s="154"/>
      <c r="M55" s="154"/>
      <c r="N55" s="154"/>
      <c r="O55" s="155"/>
      <c r="P55" s="151"/>
      <c r="Q55" s="151"/>
      <c r="R55" s="153">
        <f t="shared" si="14"/>
        <v>620000</v>
      </c>
      <c r="T55" s="73"/>
    </row>
    <row r="56" spans="1:35" s="93" customFormat="1" ht="30.75" hidden="1" customHeight="1" x14ac:dyDescent="0.3">
      <c r="A56" s="166"/>
      <c r="B56" s="166"/>
      <c r="C56" s="166"/>
      <c r="D56" s="175" t="s">
        <v>147</v>
      </c>
      <c r="E56" s="28">
        <f t="shared" si="12"/>
        <v>0</v>
      </c>
      <c r="F56" s="169"/>
      <c r="G56" s="169"/>
      <c r="H56" s="169"/>
      <c r="I56" s="176"/>
      <c r="J56" s="164">
        <f t="shared" si="13"/>
        <v>0</v>
      </c>
      <c r="K56" s="164"/>
      <c r="L56" s="160"/>
      <c r="M56" s="160"/>
      <c r="N56" s="160"/>
      <c r="O56" s="164"/>
      <c r="P56" s="176"/>
      <c r="Q56" s="176"/>
      <c r="R56" s="163">
        <f t="shared" si="14"/>
        <v>0</v>
      </c>
      <c r="T56" s="94"/>
    </row>
    <row r="57" spans="1:35" s="77" customFormat="1" ht="36" hidden="1" customHeight="1" x14ac:dyDescent="0.3">
      <c r="A57" s="15" t="s">
        <v>346</v>
      </c>
      <c r="B57" s="15" t="s">
        <v>93</v>
      </c>
      <c r="C57" s="15" t="s">
        <v>72</v>
      </c>
      <c r="D57" s="37" t="s">
        <v>94</v>
      </c>
      <c r="E57" s="28">
        <f t="shared" si="12"/>
        <v>0</v>
      </c>
      <c r="F57" s="154"/>
      <c r="G57" s="154"/>
      <c r="H57" s="154"/>
      <c r="I57" s="154"/>
      <c r="J57" s="155">
        <f t="shared" si="13"/>
        <v>0</v>
      </c>
      <c r="K57" s="155"/>
      <c r="L57" s="154"/>
      <c r="M57" s="154"/>
      <c r="N57" s="154"/>
      <c r="O57" s="155"/>
      <c r="P57" s="154"/>
      <c r="Q57" s="154"/>
      <c r="R57" s="153">
        <f t="shared" si="14"/>
        <v>0</v>
      </c>
      <c r="T57" s="78"/>
    </row>
    <row r="58" spans="1:35" s="77" customFormat="1" ht="35.25" hidden="1" customHeight="1" x14ac:dyDescent="0.3">
      <c r="A58" s="15" t="s">
        <v>347</v>
      </c>
      <c r="B58" s="15" t="s">
        <v>95</v>
      </c>
      <c r="C58" s="15" t="s">
        <v>72</v>
      </c>
      <c r="D58" s="37" t="s">
        <v>96</v>
      </c>
      <c r="E58" s="28">
        <f t="shared" si="12"/>
        <v>0</v>
      </c>
      <c r="F58" s="28"/>
      <c r="G58" s="154"/>
      <c r="H58" s="154"/>
      <c r="I58" s="154"/>
      <c r="J58" s="28">
        <f t="shared" si="13"/>
        <v>0</v>
      </c>
      <c r="K58" s="28"/>
      <c r="L58" s="154"/>
      <c r="M58" s="154"/>
      <c r="N58" s="154"/>
      <c r="O58" s="28"/>
      <c r="P58" s="154"/>
      <c r="Q58" s="154"/>
      <c r="R58" s="153">
        <f t="shared" si="14"/>
        <v>0</v>
      </c>
      <c r="T58" s="78"/>
    </row>
    <row r="59" spans="1:35" s="95" customFormat="1" ht="42.75" hidden="1" customHeight="1" x14ac:dyDescent="0.3">
      <c r="A59" s="166"/>
      <c r="B59" s="166"/>
      <c r="C59" s="166"/>
      <c r="D59" s="175" t="s">
        <v>213</v>
      </c>
      <c r="E59" s="28">
        <f t="shared" si="12"/>
        <v>0</v>
      </c>
      <c r="F59" s="169"/>
      <c r="G59" s="160"/>
      <c r="H59" s="160"/>
      <c r="I59" s="160"/>
      <c r="J59" s="169">
        <f t="shared" si="13"/>
        <v>0</v>
      </c>
      <c r="K59" s="169"/>
      <c r="L59" s="160"/>
      <c r="M59" s="160"/>
      <c r="N59" s="160"/>
      <c r="O59" s="169"/>
      <c r="P59" s="160"/>
      <c r="Q59" s="160"/>
      <c r="R59" s="164">
        <f t="shared" si="14"/>
        <v>0</v>
      </c>
    </row>
    <row r="60" spans="1:35" s="77" customFormat="1" ht="39" customHeight="1" x14ac:dyDescent="0.3">
      <c r="A60" s="15" t="s">
        <v>348</v>
      </c>
      <c r="B60" s="15" t="s">
        <v>97</v>
      </c>
      <c r="C60" s="15" t="s">
        <v>72</v>
      </c>
      <c r="D60" s="41" t="s">
        <v>12</v>
      </c>
      <c r="E60" s="28">
        <f t="shared" si="12"/>
        <v>3100000</v>
      </c>
      <c r="F60" s="28">
        <v>3100000</v>
      </c>
      <c r="G60" s="28"/>
      <c r="H60" s="28"/>
      <c r="I60" s="151"/>
      <c r="J60" s="155">
        <f t="shared" si="13"/>
        <v>0</v>
      </c>
      <c r="K60" s="155"/>
      <c r="L60" s="154"/>
      <c r="M60" s="154"/>
      <c r="N60" s="154"/>
      <c r="O60" s="155"/>
      <c r="P60" s="151"/>
      <c r="Q60" s="151"/>
      <c r="R60" s="153">
        <f t="shared" si="14"/>
        <v>3100000</v>
      </c>
      <c r="T60" s="78"/>
    </row>
    <row r="61" spans="1:35" s="42" customFormat="1" ht="36.75" customHeight="1" x14ac:dyDescent="0.3">
      <c r="A61" s="15" t="s">
        <v>349</v>
      </c>
      <c r="B61" s="15" t="s">
        <v>99</v>
      </c>
      <c r="C61" s="15" t="s">
        <v>72</v>
      </c>
      <c r="D61" s="41" t="s">
        <v>98</v>
      </c>
      <c r="E61" s="28">
        <f t="shared" si="12"/>
        <v>4000000</v>
      </c>
      <c r="F61" s="28">
        <v>4000000</v>
      </c>
      <c r="G61" s="28"/>
      <c r="H61" s="28"/>
      <c r="I61" s="151"/>
      <c r="J61" s="155">
        <f t="shared" si="13"/>
        <v>0</v>
      </c>
      <c r="K61" s="155"/>
      <c r="L61" s="154"/>
      <c r="M61" s="154"/>
      <c r="N61" s="154"/>
      <c r="O61" s="155"/>
      <c r="P61" s="151"/>
      <c r="Q61" s="151"/>
      <c r="R61" s="153">
        <f t="shared" si="14"/>
        <v>4000000</v>
      </c>
      <c r="T61" s="74"/>
    </row>
    <row r="62" spans="1:35" s="42" customFormat="1" ht="35.25" customHeight="1" x14ac:dyDescent="0.3">
      <c r="A62" s="39" t="s">
        <v>132</v>
      </c>
      <c r="B62" s="39" t="s">
        <v>131</v>
      </c>
      <c r="C62" s="38" t="s">
        <v>19</v>
      </c>
      <c r="D62" s="48" t="s">
        <v>137</v>
      </c>
      <c r="E62" s="28">
        <f t="shared" si="12"/>
        <v>150000</v>
      </c>
      <c r="F62" s="154">
        <v>150000</v>
      </c>
      <c r="G62" s="154"/>
      <c r="H62" s="154"/>
      <c r="I62" s="154"/>
      <c r="J62" s="174">
        <f t="shared" si="13"/>
        <v>0</v>
      </c>
      <c r="K62" s="174"/>
      <c r="L62" s="173"/>
      <c r="M62" s="173"/>
      <c r="N62" s="173"/>
      <c r="O62" s="173"/>
      <c r="P62" s="173"/>
      <c r="Q62" s="173"/>
      <c r="R62" s="174">
        <f t="shared" si="14"/>
        <v>150000</v>
      </c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</row>
    <row r="63" spans="1:35" s="42" customFormat="1" ht="38.25" customHeight="1" x14ac:dyDescent="0.3">
      <c r="A63" s="39" t="s">
        <v>135</v>
      </c>
      <c r="B63" s="144" t="s">
        <v>134</v>
      </c>
      <c r="C63" s="145" t="s">
        <v>54</v>
      </c>
      <c r="D63" s="48" t="s">
        <v>138</v>
      </c>
      <c r="E63" s="28">
        <f t="shared" si="12"/>
        <v>28000</v>
      </c>
      <c r="F63" s="177">
        <v>28000</v>
      </c>
      <c r="G63" s="177"/>
      <c r="H63" s="177"/>
      <c r="I63" s="177"/>
      <c r="J63" s="174">
        <f t="shared" si="13"/>
        <v>0</v>
      </c>
      <c r="K63" s="174"/>
      <c r="L63" s="173"/>
      <c r="M63" s="173"/>
      <c r="N63" s="173"/>
      <c r="O63" s="173"/>
      <c r="P63" s="173"/>
      <c r="Q63" s="173"/>
      <c r="R63" s="174">
        <f t="shared" si="14"/>
        <v>28000</v>
      </c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</row>
    <row r="64" spans="1:35" s="42" customFormat="1" ht="53.25" customHeight="1" x14ac:dyDescent="0.3">
      <c r="A64" s="39" t="s">
        <v>136</v>
      </c>
      <c r="B64" s="39" t="s">
        <v>133</v>
      </c>
      <c r="C64" s="38" t="s">
        <v>54</v>
      </c>
      <c r="D64" s="146" t="s">
        <v>20</v>
      </c>
      <c r="E64" s="28">
        <f t="shared" si="12"/>
        <v>2062600</v>
      </c>
      <c r="F64" s="177">
        <v>2062600</v>
      </c>
      <c r="G64" s="177"/>
      <c r="H64" s="177"/>
      <c r="I64" s="177"/>
      <c r="J64" s="174">
        <f t="shared" si="13"/>
        <v>0</v>
      </c>
      <c r="K64" s="174"/>
      <c r="L64" s="173"/>
      <c r="M64" s="173"/>
      <c r="N64" s="173"/>
      <c r="O64" s="173"/>
      <c r="P64" s="173"/>
      <c r="Q64" s="173"/>
      <c r="R64" s="174">
        <f t="shared" si="14"/>
        <v>2062600</v>
      </c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</row>
    <row r="65" spans="1:124" s="42" customFormat="1" ht="35.25" customHeight="1" x14ac:dyDescent="0.3">
      <c r="A65" s="39" t="s">
        <v>350</v>
      </c>
      <c r="B65" s="39" t="s">
        <v>351</v>
      </c>
      <c r="C65" s="38" t="s">
        <v>54</v>
      </c>
      <c r="D65" s="146" t="s">
        <v>326</v>
      </c>
      <c r="E65" s="28">
        <f t="shared" si="12"/>
        <v>13800</v>
      </c>
      <c r="F65" s="172">
        <v>13800</v>
      </c>
      <c r="G65" s="173"/>
      <c r="H65" s="173"/>
      <c r="I65" s="173"/>
      <c r="J65" s="174">
        <f t="shared" si="13"/>
        <v>0</v>
      </c>
      <c r="K65" s="174"/>
      <c r="L65" s="173"/>
      <c r="M65" s="173"/>
      <c r="N65" s="173"/>
      <c r="O65" s="173"/>
      <c r="P65" s="173"/>
      <c r="Q65" s="173"/>
      <c r="R65" s="174">
        <f t="shared" si="14"/>
        <v>13800</v>
      </c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</row>
    <row r="66" spans="1:124" s="42" customFormat="1" ht="62.25" hidden="1" customHeight="1" x14ac:dyDescent="0.3">
      <c r="A66" s="39" t="s">
        <v>139</v>
      </c>
      <c r="B66" s="39" t="s">
        <v>81</v>
      </c>
      <c r="C66" s="38" t="s">
        <v>56</v>
      </c>
      <c r="D66" s="48" t="s">
        <v>18</v>
      </c>
      <c r="E66" s="28">
        <f t="shared" si="12"/>
        <v>0</v>
      </c>
      <c r="F66" s="29"/>
      <c r="G66" s="154"/>
      <c r="H66" s="154"/>
      <c r="I66" s="154"/>
      <c r="J66" s="153">
        <f t="shared" si="13"/>
        <v>0</v>
      </c>
      <c r="K66" s="153"/>
      <c r="L66" s="151"/>
      <c r="M66" s="154"/>
      <c r="N66" s="154"/>
      <c r="O66" s="151"/>
      <c r="P66" s="178"/>
      <c r="Q66" s="177"/>
      <c r="R66" s="174">
        <f t="shared" si="14"/>
        <v>0</v>
      </c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</row>
    <row r="67" spans="1:124" s="42" customFormat="1" ht="35.25" customHeight="1" x14ac:dyDescent="0.3">
      <c r="A67" s="39" t="s">
        <v>141</v>
      </c>
      <c r="B67" s="39" t="s">
        <v>82</v>
      </c>
      <c r="C67" s="32" t="s">
        <v>55</v>
      </c>
      <c r="D67" s="48" t="s">
        <v>140</v>
      </c>
      <c r="E67" s="28">
        <f t="shared" si="12"/>
        <v>18588000</v>
      </c>
      <c r="F67" s="29">
        <v>18588000</v>
      </c>
      <c r="G67" s="29">
        <v>13152500</v>
      </c>
      <c r="H67" s="29">
        <v>882386</v>
      </c>
      <c r="I67" s="29"/>
      <c r="J67" s="153">
        <f t="shared" si="13"/>
        <v>15300</v>
      </c>
      <c r="K67" s="153"/>
      <c r="L67" s="29">
        <v>15300</v>
      </c>
      <c r="M67" s="29">
        <v>1683</v>
      </c>
      <c r="N67" s="29">
        <v>4896</v>
      </c>
      <c r="O67" s="153"/>
      <c r="P67" s="29"/>
      <c r="Q67" s="29" t="e">
        <f>SUM(#REF!)</f>
        <v>#REF!</v>
      </c>
      <c r="R67" s="153">
        <f t="shared" si="14"/>
        <v>18603300</v>
      </c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</row>
    <row r="68" spans="1:124" s="42" customFormat="1" ht="35.25" customHeight="1" x14ac:dyDescent="0.3">
      <c r="A68" s="15" t="s">
        <v>352</v>
      </c>
      <c r="B68" s="15" t="s">
        <v>101</v>
      </c>
      <c r="C68" s="15" t="s">
        <v>48</v>
      </c>
      <c r="D68" s="84" t="s">
        <v>385</v>
      </c>
      <c r="E68" s="28">
        <f t="shared" si="12"/>
        <v>18293050</v>
      </c>
      <c r="F68" s="29">
        <v>18293050</v>
      </c>
      <c r="G68" s="29">
        <v>14544090</v>
      </c>
      <c r="H68" s="29">
        <v>183600</v>
      </c>
      <c r="I68" s="29"/>
      <c r="J68" s="155">
        <f t="shared" si="13"/>
        <v>69600</v>
      </c>
      <c r="K68" s="155"/>
      <c r="L68" s="29">
        <v>69600</v>
      </c>
      <c r="M68" s="29"/>
      <c r="N68" s="29"/>
      <c r="O68" s="155"/>
      <c r="P68" s="29"/>
      <c r="Q68" s="29"/>
      <c r="R68" s="153">
        <f t="shared" si="14"/>
        <v>18362650</v>
      </c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</row>
    <row r="69" spans="1:124" s="42" customFormat="1" ht="75.75" hidden="1" customHeight="1" x14ac:dyDescent="0.3">
      <c r="A69" s="85" t="s">
        <v>353</v>
      </c>
      <c r="B69" s="114">
        <v>3124</v>
      </c>
      <c r="C69" s="179">
        <v>1040</v>
      </c>
      <c r="D69" s="180" t="s">
        <v>354</v>
      </c>
      <c r="E69" s="28">
        <f t="shared" si="12"/>
        <v>0</v>
      </c>
      <c r="F69" s="172"/>
      <c r="G69" s="173"/>
      <c r="H69" s="173"/>
      <c r="I69" s="173"/>
      <c r="J69" s="174">
        <f t="shared" si="13"/>
        <v>0</v>
      </c>
      <c r="K69" s="174"/>
      <c r="L69" s="173"/>
      <c r="M69" s="173"/>
      <c r="N69" s="173"/>
      <c r="O69" s="174"/>
      <c r="P69" s="173"/>
      <c r="Q69" s="173"/>
      <c r="R69" s="174">
        <f t="shared" si="14"/>
        <v>0</v>
      </c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</row>
    <row r="70" spans="1:124" s="75" customFormat="1" ht="38.25" hidden="1" customHeight="1" x14ac:dyDescent="0.3">
      <c r="A70" s="15" t="s">
        <v>355</v>
      </c>
      <c r="B70" s="15" t="s">
        <v>74</v>
      </c>
      <c r="C70" s="15" t="s">
        <v>48</v>
      </c>
      <c r="D70" s="84" t="s">
        <v>104</v>
      </c>
      <c r="E70" s="28">
        <f t="shared" si="12"/>
        <v>0</v>
      </c>
      <c r="F70" s="29"/>
      <c r="G70" s="29"/>
      <c r="H70" s="29"/>
      <c r="I70" s="29"/>
      <c r="J70" s="28">
        <f t="shared" si="13"/>
        <v>0</v>
      </c>
      <c r="K70" s="28"/>
      <c r="L70" s="29"/>
      <c r="M70" s="29"/>
      <c r="N70" s="29"/>
      <c r="O70" s="28"/>
      <c r="P70" s="29"/>
      <c r="Q70" s="29"/>
      <c r="R70" s="29">
        <f t="shared" si="14"/>
        <v>0</v>
      </c>
      <c r="T70" s="76"/>
    </row>
    <row r="71" spans="1:124" s="42" customFormat="1" ht="108" customHeight="1" x14ac:dyDescent="0.3">
      <c r="A71" s="47" t="s">
        <v>143</v>
      </c>
      <c r="B71" s="47" t="s">
        <v>76</v>
      </c>
      <c r="C71" s="32" t="s">
        <v>55</v>
      </c>
      <c r="D71" s="40" t="s">
        <v>142</v>
      </c>
      <c r="E71" s="28">
        <f t="shared" si="12"/>
        <v>400000</v>
      </c>
      <c r="F71" s="28">
        <v>400000</v>
      </c>
      <c r="G71" s="181"/>
      <c r="H71" s="181"/>
      <c r="I71" s="181"/>
      <c r="J71" s="153">
        <f t="shared" si="13"/>
        <v>0</v>
      </c>
      <c r="K71" s="153"/>
      <c r="L71" s="181"/>
      <c r="M71" s="181"/>
      <c r="N71" s="181"/>
      <c r="O71" s="153"/>
      <c r="P71" s="181"/>
      <c r="Q71" s="181"/>
      <c r="R71" s="155">
        <f>SUM(J71,E71)</f>
        <v>400000</v>
      </c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</row>
    <row r="72" spans="1:124" s="42" customFormat="1" ht="55.5" hidden="1" customHeight="1" x14ac:dyDescent="0.3">
      <c r="A72" s="47" t="s">
        <v>144</v>
      </c>
      <c r="B72" s="47" t="s">
        <v>145</v>
      </c>
      <c r="C72" s="32" t="s">
        <v>19</v>
      </c>
      <c r="D72" s="40" t="s">
        <v>263</v>
      </c>
      <c r="E72" s="28">
        <f t="shared" si="12"/>
        <v>0</v>
      </c>
      <c r="F72" s="28"/>
      <c r="G72" s="181"/>
      <c r="H72" s="181"/>
      <c r="I72" s="181"/>
      <c r="J72" s="153">
        <f t="shared" si="13"/>
        <v>0</v>
      </c>
      <c r="K72" s="153"/>
      <c r="L72" s="181"/>
      <c r="M72" s="181"/>
      <c r="N72" s="181"/>
      <c r="O72" s="153"/>
      <c r="P72" s="181"/>
      <c r="Q72" s="181"/>
      <c r="R72" s="155">
        <f>SUM(J72,E72)</f>
        <v>0</v>
      </c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</row>
    <row r="73" spans="1:124" s="42" customFormat="1" ht="36" customHeight="1" x14ac:dyDescent="0.3">
      <c r="A73" s="39" t="s">
        <v>146</v>
      </c>
      <c r="B73" s="39" t="s">
        <v>105</v>
      </c>
      <c r="C73" s="32" t="s">
        <v>47</v>
      </c>
      <c r="D73" s="40" t="s">
        <v>106</v>
      </c>
      <c r="E73" s="28">
        <f t="shared" si="12"/>
        <v>7675800</v>
      </c>
      <c r="F73" s="29">
        <v>7675800</v>
      </c>
      <c r="G73" s="154"/>
      <c r="H73" s="154"/>
      <c r="I73" s="154"/>
      <c r="J73" s="153">
        <f t="shared" si="13"/>
        <v>0</v>
      </c>
      <c r="K73" s="153"/>
      <c r="L73" s="154"/>
      <c r="M73" s="154"/>
      <c r="N73" s="154"/>
      <c r="O73" s="153"/>
      <c r="P73" s="154"/>
      <c r="Q73" s="154"/>
      <c r="R73" s="153">
        <f>SUM(E73,J73)</f>
        <v>7675800</v>
      </c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</row>
    <row r="74" spans="1:124" s="130" customFormat="1" ht="38.25" hidden="1" customHeight="1" x14ac:dyDescent="0.3">
      <c r="A74" s="142" t="s">
        <v>357</v>
      </c>
      <c r="B74" s="142" t="s">
        <v>219</v>
      </c>
      <c r="C74" s="143" t="s">
        <v>203</v>
      </c>
      <c r="D74" s="40" t="s">
        <v>220</v>
      </c>
      <c r="E74" s="28">
        <f t="shared" si="12"/>
        <v>0</v>
      </c>
      <c r="F74" s="172"/>
      <c r="G74" s="173"/>
      <c r="H74" s="173"/>
      <c r="I74" s="173"/>
      <c r="J74" s="174">
        <f t="shared" si="13"/>
        <v>0</v>
      </c>
      <c r="K74" s="174"/>
      <c r="L74" s="173"/>
      <c r="M74" s="173"/>
      <c r="N74" s="173"/>
      <c r="O74" s="174"/>
      <c r="P74" s="173"/>
      <c r="Q74" s="173"/>
      <c r="R74" s="153">
        <f>SUM(E74,J74)</f>
        <v>0</v>
      </c>
      <c r="S74" s="147"/>
      <c r="T74" s="251"/>
      <c r="U74" s="236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237"/>
      <c r="DA74" s="129"/>
      <c r="DB74" s="129"/>
      <c r="DC74" s="129"/>
      <c r="DD74" s="129"/>
      <c r="DE74" s="129"/>
      <c r="DF74" s="129"/>
      <c r="DG74" s="129"/>
      <c r="DH74" s="129"/>
      <c r="DI74" s="129"/>
      <c r="DJ74" s="129"/>
      <c r="DK74" s="129"/>
      <c r="DL74" s="129"/>
      <c r="DM74" s="129"/>
      <c r="DN74" s="129"/>
      <c r="DO74" s="129"/>
      <c r="DP74" s="129"/>
      <c r="DQ74" s="129"/>
      <c r="DR74" s="129"/>
      <c r="DS74" s="129"/>
      <c r="DT74" s="129"/>
    </row>
    <row r="75" spans="1:124" s="4" customFormat="1" ht="27.75" hidden="1" customHeight="1" x14ac:dyDescent="0.3">
      <c r="A75" s="15" t="s">
        <v>389</v>
      </c>
      <c r="B75" s="15" t="s">
        <v>333</v>
      </c>
      <c r="C75" s="15" t="s">
        <v>335</v>
      </c>
      <c r="D75" s="84" t="s">
        <v>337</v>
      </c>
      <c r="E75" s="28">
        <f t="shared" si="12"/>
        <v>0</v>
      </c>
      <c r="F75" s="172"/>
      <c r="G75" s="173"/>
      <c r="H75" s="173"/>
      <c r="I75" s="173"/>
      <c r="J75" s="153">
        <f t="shared" si="13"/>
        <v>0</v>
      </c>
      <c r="K75" s="174"/>
      <c r="L75" s="173"/>
      <c r="M75" s="173"/>
      <c r="N75" s="173"/>
      <c r="O75" s="174"/>
      <c r="P75" s="173"/>
      <c r="Q75" s="173"/>
      <c r="R75" s="153">
        <f>SUM(E75,J75)</f>
        <v>0</v>
      </c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</row>
    <row r="76" spans="1:124" s="4" customFormat="1" ht="27.75" hidden="1" customHeight="1" x14ac:dyDescent="0.3">
      <c r="A76" s="15" t="s">
        <v>404</v>
      </c>
      <c r="B76" s="15" t="s">
        <v>394</v>
      </c>
      <c r="C76" s="15" t="s">
        <v>51</v>
      </c>
      <c r="D76" s="84" t="s">
        <v>179</v>
      </c>
      <c r="E76" s="28">
        <f t="shared" si="12"/>
        <v>0</v>
      </c>
      <c r="F76" s="172"/>
      <c r="G76" s="173"/>
      <c r="H76" s="173"/>
      <c r="I76" s="173"/>
      <c r="J76" s="153"/>
      <c r="K76" s="174"/>
      <c r="L76" s="173"/>
      <c r="M76" s="173"/>
      <c r="N76" s="173"/>
      <c r="O76" s="174"/>
      <c r="P76" s="173"/>
      <c r="Q76" s="173"/>
      <c r="R76" s="153">
        <f>SUM(E76,J76)</f>
        <v>0</v>
      </c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</row>
    <row r="77" spans="1:124" s="3" customFormat="1" ht="56.25" customHeight="1" x14ac:dyDescent="0.3">
      <c r="A77" s="61" t="s">
        <v>21</v>
      </c>
      <c r="B77" s="61"/>
      <c r="C77" s="61"/>
      <c r="D77" s="72" t="s">
        <v>317</v>
      </c>
      <c r="E77" s="71">
        <f t="shared" ref="E77:R77" si="15">SUM(E78)</f>
        <v>38029300</v>
      </c>
      <c r="F77" s="171">
        <f t="shared" si="15"/>
        <v>38029300</v>
      </c>
      <c r="G77" s="171">
        <f t="shared" si="15"/>
        <v>27296600</v>
      </c>
      <c r="H77" s="171">
        <f t="shared" si="15"/>
        <v>1413760</v>
      </c>
      <c r="I77" s="171">
        <f t="shared" si="15"/>
        <v>0</v>
      </c>
      <c r="J77" s="171">
        <f t="shared" si="15"/>
        <v>564470</v>
      </c>
      <c r="K77" s="171">
        <f t="shared" si="15"/>
        <v>40000</v>
      </c>
      <c r="L77" s="171">
        <f t="shared" si="15"/>
        <v>419170</v>
      </c>
      <c r="M77" s="171">
        <f t="shared" si="15"/>
        <v>243960</v>
      </c>
      <c r="N77" s="171">
        <f t="shared" si="15"/>
        <v>0</v>
      </c>
      <c r="O77" s="171">
        <f t="shared" si="15"/>
        <v>145300</v>
      </c>
      <c r="P77" s="171">
        <f t="shared" si="15"/>
        <v>0</v>
      </c>
      <c r="Q77" s="171">
        <f t="shared" si="15"/>
        <v>0</v>
      </c>
      <c r="R77" s="171">
        <f t="shared" si="15"/>
        <v>38593770</v>
      </c>
      <c r="S77" s="4"/>
      <c r="T77" s="35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</row>
    <row r="78" spans="1:124" s="3" customFormat="1" ht="56.25" customHeight="1" x14ac:dyDescent="0.3">
      <c r="A78" s="61" t="s">
        <v>22</v>
      </c>
      <c r="B78" s="61"/>
      <c r="C78" s="61"/>
      <c r="D78" s="72" t="s">
        <v>317</v>
      </c>
      <c r="E78" s="71">
        <f t="shared" ref="E78:R78" si="16">SUM(E79:E92)</f>
        <v>38029300</v>
      </c>
      <c r="F78" s="71">
        <f t="shared" si="16"/>
        <v>38029300</v>
      </c>
      <c r="G78" s="71">
        <f t="shared" si="16"/>
        <v>27296600</v>
      </c>
      <c r="H78" s="71">
        <f t="shared" si="16"/>
        <v>1413760</v>
      </c>
      <c r="I78" s="71">
        <f t="shared" si="16"/>
        <v>0</v>
      </c>
      <c r="J78" s="71">
        <f t="shared" si="16"/>
        <v>564470</v>
      </c>
      <c r="K78" s="71">
        <f t="shared" si="16"/>
        <v>40000</v>
      </c>
      <c r="L78" s="71">
        <f t="shared" si="16"/>
        <v>419170</v>
      </c>
      <c r="M78" s="71">
        <f t="shared" si="16"/>
        <v>243960</v>
      </c>
      <c r="N78" s="71">
        <f t="shared" si="16"/>
        <v>0</v>
      </c>
      <c r="O78" s="71">
        <f t="shared" si="16"/>
        <v>145300</v>
      </c>
      <c r="P78" s="71">
        <f t="shared" si="16"/>
        <v>0</v>
      </c>
      <c r="Q78" s="71">
        <f t="shared" si="16"/>
        <v>0</v>
      </c>
      <c r="R78" s="71">
        <f t="shared" si="16"/>
        <v>38593770</v>
      </c>
      <c r="T78" s="35">
        <f>SUM(E78,J78)</f>
        <v>38593770</v>
      </c>
    </row>
    <row r="79" spans="1:124" s="3" customFormat="1" ht="55.5" customHeight="1" x14ac:dyDescent="0.3">
      <c r="A79" s="15" t="s">
        <v>150</v>
      </c>
      <c r="B79" s="15" t="s">
        <v>87</v>
      </c>
      <c r="C79" s="15" t="s">
        <v>41</v>
      </c>
      <c r="D79" s="37" t="s">
        <v>262</v>
      </c>
      <c r="E79" s="28">
        <f t="shared" ref="E79:E92" si="17">SUM(F79,I79)</f>
        <v>4510000</v>
      </c>
      <c r="F79" s="28">
        <v>4510000</v>
      </c>
      <c r="G79" s="28">
        <v>3523530</v>
      </c>
      <c r="H79" s="154">
        <v>44000</v>
      </c>
      <c r="I79" s="154"/>
      <c r="J79" s="155">
        <f t="shared" ref="J79:J92" si="18">SUM(L79,O79)</f>
        <v>0</v>
      </c>
      <c r="K79" s="154"/>
      <c r="L79" s="154"/>
      <c r="M79" s="154"/>
      <c r="N79" s="154"/>
      <c r="O79" s="154"/>
      <c r="P79" s="154"/>
      <c r="Q79" s="151"/>
      <c r="R79" s="153">
        <f>SUM(J79,E79)</f>
        <v>4510000</v>
      </c>
    </row>
    <row r="80" spans="1:124" s="54" customFormat="1" ht="38.25" customHeight="1" x14ac:dyDescent="0.3">
      <c r="A80" s="32" t="s">
        <v>267</v>
      </c>
      <c r="B80" s="32" t="s">
        <v>268</v>
      </c>
      <c r="C80" s="32" t="s">
        <v>44</v>
      </c>
      <c r="D80" s="138" t="s">
        <v>358</v>
      </c>
      <c r="E80" s="28">
        <f t="shared" si="17"/>
        <v>12929000</v>
      </c>
      <c r="F80" s="28">
        <v>12929000</v>
      </c>
      <c r="G80" s="28">
        <v>10279200</v>
      </c>
      <c r="H80" s="153">
        <v>180250</v>
      </c>
      <c r="I80" s="182"/>
      <c r="J80" s="28">
        <f t="shared" si="18"/>
        <v>304470</v>
      </c>
      <c r="K80" s="29"/>
      <c r="L80" s="29">
        <v>304470</v>
      </c>
      <c r="M80" s="29">
        <v>233960</v>
      </c>
      <c r="N80" s="29"/>
      <c r="O80" s="29"/>
      <c r="P80" s="29"/>
      <c r="Q80" s="29"/>
      <c r="R80" s="29">
        <f>SUM(J80,E80)</f>
        <v>13233470</v>
      </c>
    </row>
    <row r="81" spans="1:24" s="42" customFormat="1" ht="29.25" customHeight="1" x14ac:dyDescent="0.3">
      <c r="A81" s="15" t="s">
        <v>359</v>
      </c>
      <c r="B81" s="15" t="s">
        <v>102</v>
      </c>
      <c r="C81" s="15" t="s">
        <v>48</v>
      </c>
      <c r="D81" s="84" t="s">
        <v>103</v>
      </c>
      <c r="E81" s="28">
        <f t="shared" si="17"/>
        <v>1449820</v>
      </c>
      <c r="F81" s="29">
        <v>1449820</v>
      </c>
      <c r="G81" s="29">
        <v>856360</v>
      </c>
      <c r="H81" s="153"/>
      <c r="I81" s="153"/>
      <c r="J81" s="155">
        <f t="shared" si="18"/>
        <v>0</v>
      </c>
      <c r="K81" s="155"/>
      <c r="L81" s="154"/>
      <c r="M81" s="154"/>
      <c r="N81" s="154"/>
      <c r="O81" s="155"/>
      <c r="P81" s="154"/>
      <c r="Q81" s="154"/>
      <c r="R81" s="29">
        <f>SUM(E81,J81)</f>
        <v>1449820</v>
      </c>
      <c r="T81" s="74"/>
    </row>
    <row r="82" spans="1:24" s="3" customFormat="1" ht="91.5" customHeight="1" x14ac:dyDescent="0.3">
      <c r="A82" s="32" t="s">
        <v>360</v>
      </c>
      <c r="B82" s="15" t="s">
        <v>75</v>
      </c>
      <c r="C82" s="32" t="s">
        <v>48</v>
      </c>
      <c r="D82" s="57" t="s">
        <v>14</v>
      </c>
      <c r="E82" s="28">
        <f t="shared" si="17"/>
        <v>375940</v>
      </c>
      <c r="F82" s="29">
        <v>375940</v>
      </c>
      <c r="G82" s="29"/>
      <c r="H82" s="153"/>
      <c r="I82" s="153"/>
      <c r="J82" s="155">
        <f t="shared" si="18"/>
        <v>0</v>
      </c>
      <c r="K82" s="155"/>
      <c r="L82" s="154"/>
      <c r="M82" s="154"/>
      <c r="N82" s="154"/>
      <c r="O82" s="155"/>
      <c r="P82" s="154"/>
      <c r="Q82" s="154"/>
      <c r="R82" s="153">
        <f>SUM(E82,J82)</f>
        <v>375940</v>
      </c>
      <c r="T82" s="73"/>
    </row>
    <row r="83" spans="1:24" s="23" customFormat="1" ht="27" customHeight="1" x14ac:dyDescent="0.3">
      <c r="A83" s="32" t="s">
        <v>149</v>
      </c>
      <c r="B83" s="32" t="s">
        <v>151</v>
      </c>
      <c r="C83" s="32" t="s">
        <v>57</v>
      </c>
      <c r="D83" s="138" t="s">
        <v>148</v>
      </c>
      <c r="E83" s="28">
        <f t="shared" si="17"/>
        <v>7214000</v>
      </c>
      <c r="F83" s="28">
        <v>7214000</v>
      </c>
      <c r="G83" s="28">
        <v>5503130</v>
      </c>
      <c r="H83" s="153">
        <v>231100</v>
      </c>
      <c r="I83" s="153"/>
      <c r="J83" s="155">
        <f t="shared" si="18"/>
        <v>28000</v>
      </c>
      <c r="K83" s="153"/>
      <c r="L83" s="153">
        <v>17000</v>
      </c>
      <c r="M83" s="153"/>
      <c r="N83" s="153"/>
      <c r="O83" s="153">
        <v>11000</v>
      </c>
      <c r="P83" s="153"/>
      <c r="Q83" s="153"/>
      <c r="R83" s="153">
        <f t="shared" ref="R83:R93" si="19">SUM(J83,E83)</f>
        <v>7242000</v>
      </c>
    </row>
    <row r="84" spans="1:24" s="23" customFormat="1" ht="57.75" customHeight="1" x14ac:dyDescent="0.3">
      <c r="A84" s="32" t="s">
        <v>152</v>
      </c>
      <c r="B84" s="32" t="s">
        <v>83</v>
      </c>
      <c r="C84" s="32" t="s">
        <v>58</v>
      </c>
      <c r="D84" s="41" t="s">
        <v>153</v>
      </c>
      <c r="E84" s="28">
        <f t="shared" si="17"/>
        <v>6106180</v>
      </c>
      <c r="F84" s="28">
        <v>6106180</v>
      </c>
      <c r="G84" s="28">
        <v>4142200</v>
      </c>
      <c r="H84" s="153">
        <v>766870</v>
      </c>
      <c r="I84" s="153"/>
      <c r="J84" s="155">
        <f t="shared" si="18"/>
        <v>29500</v>
      </c>
      <c r="K84" s="153"/>
      <c r="L84" s="153">
        <v>29500</v>
      </c>
      <c r="M84" s="153">
        <v>10000</v>
      </c>
      <c r="N84" s="153"/>
      <c r="O84" s="153"/>
      <c r="P84" s="153"/>
      <c r="Q84" s="153"/>
      <c r="R84" s="153">
        <f t="shared" si="19"/>
        <v>6135680</v>
      </c>
    </row>
    <row r="85" spans="1:24" s="23" customFormat="1" ht="37.5" customHeight="1" x14ac:dyDescent="0.3">
      <c r="A85" s="63" t="s">
        <v>154</v>
      </c>
      <c r="B85" s="63" t="s">
        <v>155</v>
      </c>
      <c r="C85" s="63" t="s">
        <v>59</v>
      </c>
      <c r="D85" s="69" t="s">
        <v>156</v>
      </c>
      <c r="E85" s="28">
        <f t="shared" si="17"/>
        <v>4158260</v>
      </c>
      <c r="F85" s="28">
        <v>4158260</v>
      </c>
      <c r="G85" s="155">
        <v>2992180</v>
      </c>
      <c r="H85" s="155">
        <v>191540</v>
      </c>
      <c r="I85" s="155"/>
      <c r="J85" s="155">
        <f t="shared" si="18"/>
        <v>103500</v>
      </c>
      <c r="K85" s="153">
        <v>40000</v>
      </c>
      <c r="L85" s="155">
        <v>63500</v>
      </c>
      <c r="M85" s="155"/>
      <c r="N85" s="155"/>
      <c r="O85" s="155">
        <v>40000</v>
      </c>
      <c r="P85" s="155"/>
      <c r="Q85" s="153"/>
      <c r="R85" s="153">
        <f t="shared" si="19"/>
        <v>4261760</v>
      </c>
    </row>
    <row r="86" spans="1:24" s="23" customFormat="1" ht="25.5" customHeight="1" x14ac:dyDescent="0.3">
      <c r="A86" s="63" t="s">
        <v>158</v>
      </c>
      <c r="B86" s="63" t="s">
        <v>159</v>
      </c>
      <c r="C86" s="63" t="s">
        <v>59</v>
      </c>
      <c r="D86" s="70" t="s">
        <v>157</v>
      </c>
      <c r="E86" s="28">
        <f t="shared" si="17"/>
        <v>100400</v>
      </c>
      <c r="F86" s="28">
        <v>100400</v>
      </c>
      <c r="G86" s="153"/>
      <c r="H86" s="153"/>
      <c r="I86" s="153"/>
      <c r="J86" s="155">
        <f t="shared" si="18"/>
        <v>0</v>
      </c>
      <c r="K86" s="153"/>
      <c r="L86" s="153"/>
      <c r="M86" s="153"/>
      <c r="N86" s="153"/>
      <c r="O86" s="155"/>
      <c r="P86" s="153"/>
      <c r="Q86" s="153"/>
      <c r="R86" s="153">
        <f t="shared" si="19"/>
        <v>100400</v>
      </c>
    </row>
    <row r="87" spans="1:24" s="42" customFormat="1" ht="35.25" customHeight="1" x14ac:dyDescent="0.3">
      <c r="A87" s="63" t="s">
        <v>361</v>
      </c>
      <c r="B87" s="15" t="s">
        <v>77</v>
      </c>
      <c r="C87" s="139" t="s">
        <v>46</v>
      </c>
      <c r="D87" s="48" t="s">
        <v>16</v>
      </c>
      <c r="E87" s="28">
        <f t="shared" si="17"/>
        <v>900700</v>
      </c>
      <c r="F87" s="28">
        <v>900700</v>
      </c>
      <c r="G87" s="181"/>
      <c r="H87" s="181"/>
      <c r="I87" s="181"/>
      <c r="J87" s="155">
        <f t="shared" si="18"/>
        <v>0</v>
      </c>
      <c r="K87" s="153"/>
      <c r="L87" s="181"/>
      <c r="M87" s="181"/>
      <c r="N87" s="181"/>
      <c r="O87" s="155"/>
      <c r="P87" s="181"/>
      <c r="Q87" s="181"/>
      <c r="R87" s="153">
        <f t="shared" si="19"/>
        <v>900700</v>
      </c>
      <c r="T87" s="74"/>
    </row>
    <row r="88" spans="1:24" s="42" customFormat="1" ht="36.75" customHeight="1" x14ac:dyDescent="0.3">
      <c r="A88" s="15" t="s">
        <v>362</v>
      </c>
      <c r="B88" s="15" t="s">
        <v>78</v>
      </c>
      <c r="C88" s="85" t="s">
        <v>46</v>
      </c>
      <c r="D88" s="48" t="s">
        <v>15</v>
      </c>
      <c r="E88" s="28">
        <f t="shared" si="17"/>
        <v>85000</v>
      </c>
      <c r="F88" s="29">
        <v>85000</v>
      </c>
      <c r="G88" s="154"/>
      <c r="H88" s="154"/>
      <c r="I88" s="154"/>
      <c r="J88" s="155">
        <f t="shared" si="18"/>
        <v>0</v>
      </c>
      <c r="K88" s="153"/>
      <c r="L88" s="157"/>
      <c r="M88" s="157"/>
      <c r="N88" s="157"/>
      <c r="O88" s="155"/>
      <c r="P88" s="157"/>
      <c r="Q88" s="157"/>
      <c r="R88" s="153">
        <f t="shared" si="19"/>
        <v>85000</v>
      </c>
      <c r="T88" s="74"/>
    </row>
    <row r="89" spans="1:24" s="42" customFormat="1" ht="54.75" hidden="1" customHeight="1" x14ac:dyDescent="0.3">
      <c r="A89" s="15" t="s">
        <v>414</v>
      </c>
      <c r="B89" s="15" t="s">
        <v>415</v>
      </c>
      <c r="C89" s="85" t="s">
        <v>46</v>
      </c>
      <c r="D89" s="48" t="s">
        <v>416</v>
      </c>
      <c r="E89" s="250">
        <f t="shared" si="17"/>
        <v>0</v>
      </c>
      <c r="F89" s="29"/>
      <c r="G89" s="154"/>
      <c r="H89" s="154"/>
      <c r="I89" s="154"/>
      <c r="J89" s="155">
        <f t="shared" si="18"/>
        <v>0</v>
      </c>
      <c r="K89" s="153"/>
      <c r="L89" s="157"/>
      <c r="M89" s="157"/>
      <c r="N89" s="157"/>
      <c r="O89" s="155"/>
      <c r="P89" s="157"/>
      <c r="Q89" s="157"/>
      <c r="R89" s="153">
        <f t="shared" si="19"/>
        <v>0</v>
      </c>
      <c r="T89" s="74"/>
    </row>
    <row r="90" spans="1:24" s="42" customFormat="1" ht="57.75" customHeight="1" x14ac:dyDescent="0.3">
      <c r="A90" s="15" t="s">
        <v>363</v>
      </c>
      <c r="B90" s="15" t="s">
        <v>217</v>
      </c>
      <c r="C90" s="85" t="s">
        <v>46</v>
      </c>
      <c r="D90" s="48" t="s">
        <v>218</v>
      </c>
      <c r="E90" s="28">
        <f t="shared" si="17"/>
        <v>200000</v>
      </c>
      <c r="F90" s="29">
        <v>200000</v>
      </c>
      <c r="G90" s="154"/>
      <c r="H90" s="154"/>
      <c r="I90" s="154"/>
      <c r="J90" s="155">
        <f t="shared" si="18"/>
        <v>0</v>
      </c>
      <c r="K90" s="153"/>
      <c r="L90" s="157"/>
      <c r="M90" s="157"/>
      <c r="N90" s="157"/>
      <c r="O90" s="155"/>
      <c r="P90" s="157"/>
      <c r="Q90" s="157"/>
      <c r="R90" s="153">
        <f t="shared" si="19"/>
        <v>200000</v>
      </c>
      <c r="T90" s="74"/>
    </row>
    <row r="91" spans="1:24" s="42" customFormat="1" ht="28.5" hidden="1" customHeight="1" x14ac:dyDescent="0.3">
      <c r="A91" s="15" t="s">
        <v>405</v>
      </c>
      <c r="B91" s="15" t="s">
        <v>406</v>
      </c>
      <c r="C91" s="85" t="s">
        <v>407</v>
      </c>
      <c r="D91" s="48" t="s">
        <v>408</v>
      </c>
      <c r="E91" s="28">
        <f t="shared" si="17"/>
        <v>0</v>
      </c>
      <c r="F91" s="29"/>
      <c r="G91" s="154"/>
      <c r="H91" s="154"/>
      <c r="I91" s="154"/>
      <c r="J91" s="155">
        <f t="shared" si="18"/>
        <v>0</v>
      </c>
      <c r="K91" s="153"/>
      <c r="L91" s="157"/>
      <c r="M91" s="157"/>
      <c r="N91" s="157"/>
      <c r="O91" s="155"/>
      <c r="P91" s="157"/>
      <c r="Q91" s="157"/>
      <c r="R91" s="153">
        <f t="shared" si="19"/>
        <v>0</v>
      </c>
      <c r="T91" s="74"/>
    </row>
    <row r="92" spans="1:24" s="42" customFormat="1" ht="36.75" customHeight="1" x14ac:dyDescent="0.3">
      <c r="A92" s="15" t="s">
        <v>424</v>
      </c>
      <c r="B92" s="15" t="s">
        <v>208</v>
      </c>
      <c r="C92" s="85" t="s">
        <v>60</v>
      </c>
      <c r="D92" s="48" t="s">
        <v>209</v>
      </c>
      <c r="E92" s="28">
        <f t="shared" si="17"/>
        <v>0</v>
      </c>
      <c r="F92" s="29"/>
      <c r="G92" s="154"/>
      <c r="H92" s="154"/>
      <c r="I92" s="154"/>
      <c r="J92" s="155">
        <f t="shared" si="18"/>
        <v>99000</v>
      </c>
      <c r="K92" s="153"/>
      <c r="L92" s="157">
        <v>4700</v>
      </c>
      <c r="M92" s="157"/>
      <c r="N92" s="157"/>
      <c r="O92" s="155">
        <v>94300</v>
      </c>
      <c r="P92" s="157"/>
      <c r="Q92" s="157"/>
      <c r="R92" s="153">
        <f t="shared" si="19"/>
        <v>99000</v>
      </c>
      <c r="T92" s="74"/>
    </row>
    <row r="93" spans="1:24" s="58" customFormat="1" ht="70.5" customHeight="1" x14ac:dyDescent="0.3">
      <c r="A93" s="61" t="s">
        <v>288</v>
      </c>
      <c r="B93" s="135"/>
      <c r="C93" s="135"/>
      <c r="D93" s="72" t="s">
        <v>289</v>
      </c>
      <c r="E93" s="71">
        <f t="shared" ref="E93:Q93" si="20">SUM(E94)</f>
        <v>96103118</v>
      </c>
      <c r="F93" s="71">
        <f t="shared" si="20"/>
        <v>11725296</v>
      </c>
      <c r="G93" s="71">
        <f t="shared" si="20"/>
        <v>7861436</v>
      </c>
      <c r="H93" s="71">
        <f t="shared" si="20"/>
        <v>691857</v>
      </c>
      <c r="I93" s="71">
        <f t="shared" si="20"/>
        <v>84377822</v>
      </c>
      <c r="J93" s="248">
        <f t="shared" si="20"/>
        <v>23999550</v>
      </c>
      <c r="K93" s="248">
        <f t="shared" si="20"/>
        <v>23215550</v>
      </c>
      <c r="L93" s="248">
        <f t="shared" si="20"/>
        <v>104000</v>
      </c>
      <c r="M93" s="241">
        <f t="shared" si="20"/>
        <v>0</v>
      </c>
      <c r="N93" s="241">
        <f t="shared" si="20"/>
        <v>0</v>
      </c>
      <c r="O93" s="248">
        <f t="shared" si="20"/>
        <v>23895550</v>
      </c>
      <c r="P93" s="248">
        <f t="shared" si="20"/>
        <v>0</v>
      </c>
      <c r="Q93" s="248">
        <f t="shared" si="20"/>
        <v>0</v>
      </c>
      <c r="R93" s="248">
        <f t="shared" si="19"/>
        <v>120102668</v>
      </c>
    </row>
    <row r="94" spans="1:24" s="58" customFormat="1" ht="72" customHeight="1" x14ac:dyDescent="0.3">
      <c r="A94" s="61" t="s">
        <v>290</v>
      </c>
      <c r="B94" s="135"/>
      <c r="C94" s="135"/>
      <c r="D94" s="72" t="s">
        <v>289</v>
      </c>
      <c r="E94" s="71">
        <f t="shared" ref="E94:R94" si="21">SUM(E95:E116)</f>
        <v>96103118</v>
      </c>
      <c r="F94" s="71">
        <f t="shared" si="21"/>
        <v>11725296</v>
      </c>
      <c r="G94" s="71">
        <f t="shared" si="21"/>
        <v>7861436</v>
      </c>
      <c r="H94" s="71">
        <f t="shared" si="21"/>
        <v>691857</v>
      </c>
      <c r="I94" s="71">
        <f t="shared" si="21"/>
        <v>84377822</v>
      </c>
      <c r="J94" s="71">
        <f t="shared" si="21"/>
        <v>23999550</v>
      </c>
      <c r="K94" s="71">
        <f t="shared" si="21"/>
        <v>23215550</v>
      </c>
      <c r="L94" s="71">
        <f t="shared" si="21"/>
        <v>104000</v>
      </c>
      <c r="M94" s="71">
        <f t="shared" si="21"/>
        <v>0</v>
      </c>
      <c r="N94" s="71">
        <f t="shared" si="21"/>
        <v>0</v>
      </c>
      <c r="O94" s="71">
        <f t="shared" si="21"/>
        <v>23895550</v>
      </c>
      <c r="P94" s="71">
        <f t="shared" si="21"/>
        <v>0</v>
      </c>
      <c r="Q94" s="71">
        <f t="shared" si="21"/>
        <v>0</v>
      </c>
      <c r="R94" s="71">
        <f t="shared" si="21"/>
        <v>120102668</v>
      </c>
      <c r="S94" s="239">
        <f>SUM(S96:S116)</f>
        <v>0</v>
      </c>
      <c r="T94" s="35">
        <f>SUM(E93,J93)</f>
        <v>120102668</v>
      </c>
      <c r="U94" s="239">
        <f>SUM(U96:U116)</f>
        <v>0</v>
      </c>
      <c r="V94" s="239">
        <f>SUM(V96:V116)</f>
        <v>0</v>
      </c>
      <c r="W94" s="240"/>
      <c r="X94" s="240"/>
    </row>
    <row r="95" spans="1:24" s="58" customFormat="1" ht="57" customHeight="1" x14ac:dyDescent="0.3">
      <c r="A95" s="32" t="s">
        <v>291</v>
      </c>
      <c r="B95" s="32" t="s">
        <v>87</v>
      </c>
      <c r="C95" s="15" t="s">
        <v>41</v>
      </c>
      <c r="D95" s="108" t="s">
        <v>273</v>
      </c>
      <c r="E95" s="29">
        <f t="shared" ref="E95:E116" si="22">SUM(F95,I95)</f>
        <v>11715296</v>
      </c>
      <c r="F95" s="153">
        <v>11715296</v>
      </c>
      <c r="G95" s="153">
        <v>7861436</v>
      </c>
      <c r="H95" s="153">
        <v>691857</v>
      </c>
      <c r="I95" s="153"/>
      <c r="J95" s="28">
        <f t="shared" ref="J95:J113" si="23">SUM(L95,O95)</f>
        <v>0</v>
      </c>
      <c r="K95" s="153"/>
      <c r="L95" s="153"/>
      <c r="M95" s="153"/>
      <c r="N95" s="153"/>
      <c r="O95" s="153"/>
      <c r="P95" s="153"/>
      <c r="Q95" s="153"/>
      <c r="R95" s="29">
        <f>SUM(J95,E95)</f>
        <v>11715296</v>
      </c>
    </row>
    <row r="96" spans="1:24" s="58" customFormat="1" ht="71.25" hidden="1" customHeight="1" x14ac:dyDescent="0.3">
      <c r="A96" s="85" t="s">
        <v>429</v>
      </c>
      <c r="B96" s="114">
        <v>3124</v>
      </c>
      <c r="C96" s="179">
        <v>1040</v>
      </c>
      <c r="D96" s="180" t="s">
        <v>354</v>
      </c>
      <c r="E96" s="28">
        <f t="shared" si="22"/>
        <v>0</v>
      </c>
      <c r="F96" s="153"/>
      <c r="G96" s="153"/>
      <c r="H96" s="153"/>
      <c r="I96" s="153"/>
      <c r="J96" s="155">
        <f t="shared" si="23"/>
        <v>0</v>
      </c>
      <c r="K96" s="153"/>
      <c r="L96" s="153"/>
      <c r="M96" s="153"/>
      <c r="N96" s="153"/>
      <c r="O96" s="153"/>
      <c r="P96" s="153"/>
      <c r="Q96" s="153"/>
      <c r="R96" s="29">
        <f>SUM(J96,E96)</f>
        <v>0</v>
      </c>
    </row>
    <row r="97" spans="1:36" s="365" customFormat="1" ht="57.75" hidden="1" customHeight="1" x14ac:dyDescent="0.3">
      <c r="A97" s="124" t="s">
        <v>364</v>
      </c>
      <c r="B97" s="124" t="s">
        <v>272</v>
      </c>
      <c r="C97" s="301" t="s">
        <v>43</v>
      </c>
      <c r="D97" s="244" t="s">
        <v>387</v>
      </c>
      <c r="E97" s="158">
        <f t="shared" si="22"/>
        <v>0</v>
      </c>
      <c r="F97" s="158"/>
      <c r="G97" s="158"/>
      <c r="H97" s="159"/>
      <c r="I97" s="159"/>
      <c r="J97" s="159">
        <f t="shared" si="23"/>
        <v>0</v>
      </c>
      <c r="K97" s="59"/>
      <c r="L97" s="59"/>
      <c r="M97" s="59"/>
      <c r="N97" s="59"/>
      <c r="O97" s="59"/>
      <c r="P97" s="159"/>
      <c r="Q97" s="159"/>
      <c r="R97" s="59">
        <f>SUM(J97,E97)</f>
        <v>0</v>
      </c>
      <c r="S97" s="364"/>
      <c r="T97" s="364"/>
      <c r="U97" s="364"/>
      <c r="V97" s="364"/>
      <c r="W97" s="364"/>
      <c r="X97" s="364"/>
      <c r="Y97" s="364"/>
      <c r="Z97" s="364"/>
      <c r="AA97" s="364"/>
      <c r="AB97" s="364"/>
      <c r="AC97" s="364"/>
      <c r="AD97" s="364"/>
      <c r="AE97" s="364"/>
      <c r="AF97" s="364"/>
      <c r="AG97" s="364"/>
      <c r="AH97" s="364"/>
      <c r="AI97" s="364"/>
      <c r="AJ97" s="364"/>
    </row>
    <row r="98" spans="1:36" s="365" customFormat="1" ht="46.5" hidden="1" customHeight="1" x14ac:dyDescent="0.3">
      <c r="A98" s="124" t="s">
        <v>427</v>
      </c>
      <c r="B98" s="121" t="s">
        <v>238</v>
      </c>
      <c r="C98" s="121" t="s">
        <v>237</v>
      </c>
      <c r="D98" s="366" t="s">
        <v>236</v>
      </c>
      <c r="E98" s="158">
        <f t="shared" si="22"/>
        <v>0</v>
      </c>
      <c r="F98" s="158"/>
      <c r="G98" s="158"/>
      <c r="H98" s="159"/>
      <c r="I98" s="159"/>
      <c r="J98" s="159">
        <f t="shared" si="23"/>
        <v>0</v>
      </c>
      <c r="K98" s="59"/>
      <c r="L98" s="59"/>
      <c r="M98" s="59"/>
      <c r="N98" s="59"/>
      <c r="O98" s="59"/>
      <c r="P98" s="159"/>
      <c r="Q98" s="159"/>
      <c r="R98" s="59">
        <f>SUM(J98,E98)</f>
        <v>0</v>
      </c>
      <c r="S98" s="364"/>
      <c r="T98" s="364"/>
      <c r="U98" s="364"/>
      <c r="V98" s="364"/>
      <c r="W98" s="364"/>
      <c r="X98" s="364"/>
      <c r="Y98" s="364"/>
      <c r="Z98" s="364"/>
      <c r="AA98" s="364"/>
      <c r="AB98" s="364"/>
      <c r="AC98" s="364"/>
      <c r="AD98" s="364"/>
      <c r="AE98" s="364"/>
      <c r="AF98" s="364"/>
      <c r="AG98" s="364"/>
      <c r="AH98" s="364"/>
      <c r="AI98" s="364"/>
      <c r="AJ98" s="364"/>
    </row>
    <row r="99" spans="1:36" s="116" customFormat="1" ht="46.5" hidden="1" customHeight="1" x14ac:dyDescent="0.3">
      <c r="A99" s="124" t="s">
        <v>329</v>
      </c>
      <c r="B99" s="124" t="s">
        <v>161</v>
      </c>
      <c r="C99" s="121" t="s">
        <v>203</v>
      </c>
      <c r="D99" s="43" t="s">
        <v>162</v>
      </c>
      <c r="E99" s="158">
        <f t="shared" si="22"/>
        <v>0</v>
      </c>
      <c r="F99" s="182"/>
      <c r="G99" s="182"/>
      <c r="H99" s="182"/>
      <c r="I99" s="182"/>
      <c r="J99" s="159">
        <f t="shared" si="23"/>
        <v>0</v>
      </c>
      <c r="K99" s="182"/>
      <c r="L99" s="182"/>
      <c r="M99" s="182"/>
      <c r="N99" s="182"/>
      <c r="O99" s="182"/>
      <c r="P99" s="182"/>
      <c r="Q99" s="182"/>
      <c r="R99" s="59">
        <f t="shared" ref="R99:R116" si="24">SUM(E99,J99)</f>
        <v>0</v>
      </c>
    </row>
    <row r="100" spans="1:36" s="58" customFormat="1" ht="38.25" customHeight="1" x14ac:dyDescent="0.3">
      <c r="A100" s="32" t="s">
        <v>419</v>
      </c>
      <c r="B100" s="32" t="s">
        <v>420</v>
      </c>
      <c r="C100" s="15" t="s">
        <v>49</v>
      </c>
      <c r="D100" s="86" t="s">
        <v>422</v>
      </c>
      <c r="E100" s="28">
        <f t="shared" si="22"/>
        <v>0</v>
      </c>
      <c r="F100" s="153"/>
      <c r="G100" s="153"/>
      <c r="H100" s="153"/>
      <c r="I100" s="153"/>
      <c r="J100" s="155">
        <f t="shared" si="23"/>
        <v>4300000</v>
      </c>
      <c r="K100" s="153">
        <v>4300000</v>
      </c>
      <c r="L100" s="153"/>
      <c r="M100" s="153"/>
      <c r="N100" s="153"/>
      <c r="O100" s="153">
        <v>4300000</v>
      </c>
      <c r="P100" s="153"/>
      <c r="Q100" s="153"/>
      <c r="R100" s="29">
        <f t="shared" si="24"/>
        <v>4300000</v>
      </c>
    </row>
    <row r="101" spans="1:36" s="58" customFormat="1" ht="36.75" customHeight="1" x14ac:dyDescent="0.3">
      <c r="A101" s="32" t="s">
        <v>310</v>
      </c>
      <c r="B101" s="32" t="s">
        <v>206</v>
      </c>
      <c r="C101" s="15" t="s">
        <v>49</v>
      </c>
      <c r="D101" s="108" t="s">
        <v>207</v>
      </c>
      <c r="E101" s="28">
        <f t="shared" si="22"/>
        <v>0</v>
      </c>
      <c r="F101" s="153"/>
      <c r="G101" s="153"/>
      <c r="H101" s="153"/>
      <c r="I101" s="153"/>
      <c r="J101" s="155">
        <f t="shared" si="23"/>
        <v>14015550</v>
      </c>
      <c r="K101" s="155">
        <v>14015550</v>
      </c>
      <c r="L101" s="154"/>
      <c r="M101" s="154"/>
      <c r="N101" s="154"/>
      <c r="O101" s="155">
        <v>14015550</v>
      </c>
      <c r="P101" s="153"/>
      <c r="Q101" s="153"/>
      <c r="R101" s="29">
        <f t="shared" si="24"/>
        <v>14015550</v>
      </c>
    </row>
    <row r="102" spans="1:36" s="116" customFormat="1" ht="37.5" hidden="1" customHeight="1" x14ac:dyDescent="0.3">
      <c r="A102" s="124" t="s">
        <v>365</v>
      </c>
      <c r="B102" s="124" t="s">
        <v>190</v>
      </c>
      <c r="C102" s="121" t="s">
        <v>49</v>
      </c>
      <c r="D102" s="43" t="s">
        <v>367</v>
      </c>
      <c r="E102" s="158">
        <f t="shared" si="22"/>
        <v>0</v>
      </c>
      <c r="F102" s="182"/>
      <c r="G102" s="182"/>
      <c r="H102" s="182"/>
      <c r="I102" s="182"/>
      <c r="J102" s="155">
        <f t="shared" si="23"/>
        <v>0</v>
      </c>
      <c r="K102" s="153"/>
      <c r="L102" s="182"/>
      <c r="M102" s="182"/>
      <c r="N102" s="182"/>
      <c r="O102" s="182"/>
      <c r="P102" s="182"/>
      <c r="Q102" s="182"/>
      <c r="R102" s="59">
        <f t="shared" si="24"/>
        <v>0</v>
      </c>
    </row>
    <row r="103" spans="1:36" s="58" customFormat="1" ht="36" hidden="1" customHeight="1" x14ac:dyDescent="0.3">
      <c r="A103" s="32" t="s">
        <v>366</v>
      </c>
      <c r="B103" s="32" t="s">
        <v>224</v>
      </c>
      <c r="C103" s="15" t="s">
        <v>49</v>
      </c>
      <c r="D103" s="108" t="s">
        <v>225</v>
      </c>
      <c r="E103" s="28">
        <f t="shared" si="22"/>
        <v>0</v>
      </c>
      <c r="F103" s="153"/>
      <c r="G103" s="153"/>
      <c r="H103" s="153"/>
      <c r="I103" s="153"/>
      <c r="J103" s="155">
        <f t="shared" si="23"/>
        <v>0</v>
      </c>
      <c r="K103" s="153"/>
      <c r="L103" s="153"/>
      <c r="M103" s="153"/>
      <c r="N103" s="153"/>
      <c r="O103" s="153"/>
      <c r="P103" s="153"/>
      <c r="Q103" s="153"/>
      <c r="R103" s="29">
        <f t="shared" si="24"/>
        <v>0</v>
      </c>
    </row>
    <row r="104" spans="1:36" s="58" customFormat="1" ht="74.25" customHeight="1" x14ac:dyDescent="0.3">
      <c r="A104" s="32" t="s">
        <v>292</v>
      </c>
      <c r="B104" s="32" t="s">
        <v>205</v>
      </c>
      <c r="C104" s="15" t="s">
        <v>49</v>
      </c>
      <c r="D104" s="108" t="s">
        <v>204</v>
      </c>
      <c r="E104" s="28">
        <f t="shared" si="22"/>
        <v>17075622</v>
      </c>
      <c r="F104" s="153"/>
      <c r="G104" s="153"/>
      <c r="H104" s="153"/>
      <c r="I104" s="153">
        <v>17075622</v>
      </c>
      <c r="J104" s="155">
        <f t="shared" si="23"/>
        <v>0</v>
      </c>
      <c r="K104" s="153"/>
      <c r="L104" s="153"/>
      <c r="M104" s="153"/>
      <c r="N104" s="153"/>
      <c r="O104" s="153"/>
      <c r="P104" s="153"/>
      <c r="Q104" s="153"/>
      <c r="R104" s="29">
        <f t="shared" si="24"/>
        <v>17075622</v>
      </c>
    </row>
    <row r="105" spans="1:36" s="3" customFormat="1" ht="27" customHeight="1" x14ac:dyDescent="0.3">
      <c r="A105" s="15" t="s">
        <v>368</v>
      </c>
      <c r="B105" s="15" t="s">
        <v>107</v>
      </c>
      <c r="C105" s="15" t="s">
        <v>49</v>
      </c>
      <c r="D105" s="86" t="s">
        <v>108</v>
      </c>
      <c r="E105" s="28">
        <f t="shared" si="22"/>
        <v>57929084</v>
      </c>
      <c r="F105" s="28"/>
      <c r="G105" s="154"/>
      <c r="H105" s="154"/>
      <c r="I105" s="28">
        <v>57929084</v>
      </c>
      <c r="J105" s="155">
        <f t="shared" si="23"/>
        <v>4900000</v>
      </c>
      <c r="K105" s="155">
        <v>4900000</v>
      </c>
      <c r="L105" s="154"/>
      <c r="M105" s="154"/>
      <c r="N105" s="154"/>
      <c r="O105" s="155">
        <v>4900000</v>
      </c>
      <c r="P105" s="154"/>
      <c r="Q105" s="154"/>
      <c r="R105" s="153">
        <f t="shared" si="24"/>
        <v>62829084</v>
      </c>
      <c r="T105" s="73"/>
    </row>
    <row r="106" spans="1:36" s="58" customFormat="1" ht="36.75" hidden="1" customHeight="1" x14ac:dyDescent="0.3">
      <c r="A106" s="32" t="s">
        <v>293</v>
      </c>
      <c r="B106" s="32" t="s">
        <v>294</v>
      </c>
      <c r="C106" s="15" t="s">
        <v>295</v>
      </c>
      <c r="D106" s="108" t="s">
        <v>296</v>
      </c>
      <c r="E106" s="28">
        <f t="shared" si="22"/>
        <v>0</v>
      </c>
      <c r="F106" s="153"/>
      <c r="G106" s="153"/>
      <c r="H106" s="153"/>
      <c r="I106" s="153"/>
      <c r="J106" s="155">
        <f t="shared" si="23"/>
        <v>0</v>
      </c>
      <c r="K106" s="153"/>
      <c r="L106" s="153"/>
      <c r="M106" s="153"/>
      <c r="N106" s="153"/>
      <c r="O106" s="153"/>
      <c r="P106" s="153"/>
      <c r="Q106" s="153"/>
      <c r="R106" s="153">
        <f t="shared" si="24"/>
        <v>0</v>
      </c>
    </row>
    <row r="107" spans="1:36" s="116" customFormat="1" ht="37.5" hidden="1" customHeight="1" x14ac:dyDescent="0.3">
      <c r="A107" s="124" t="s">
        <v>297</v>
      </c>
      <c r="B107" s="124" t="s">
        <v>79</v>
      </c>
      <c r="C107" s="121" t="s">
        <v>164</v>
      </c>
      <c r="D107" s="43" t="s">
        <v>163</v>
      </c>
      <c r="E107" s="28">
        <f t="shared" si="22"/>
        <v>0</v>
      </c>
      <c r="F107" s="182"/>
      <c r="G107" s="182"/>
      <c r="H107" s="182"/>
      <c r="I107" s="182"/>
      <c r="J107" s="155">
        <f t="shared" si="23"/>
        <v>0</v>
      </c>
      <c r="K107" s="182"/>
      <c r="L107" s="182"/>
      <c r="M107" s="182"/>
      <c r="N107" s="182"/>
      <c r="O107" s="182"/>
      <c r="P107" s="182"/>
      <c r="Q107" s="182"/>
      <c r="R107" s="153">
        <f t="shared" si="24"/>
        <v>0</v>
      </c>
    </row>
    <row r="108" spans="1:36" s="116" customFormat="1" ht="27.75" hidden="1" customHeight="1" x14ac:dyDescent="0.3">
      <c r="A108" s="124" t="s">
        <v>298</v>
      </c>
      <c r="B108" s="124" t="s">
        <v>211</v>
      </c>
      <c r="C108" s="121" t="s">
        <v>164</v>
      </c>
      <c r="D108" s="43" t="s">
        <v>299</v>
      </c>
      <c r="E108" s="28">
        <f t="shared" si="22"/>
        <v>0</v>
      </c>
      <c r="F108" s="182"/>
      <c r="G108" s="182"/>
      <c r="H108" s="182"/>
      <c r="I108" s="182"/>
      <c r="J108" s="155">
        <f t="shared" si="23"/>
        <v>0</v>
      </c>
      <c r="K108" s="182"/>
      <c r="L108" s="182"/>
      <c r="M108" s="182"/>
      <c r="N108" s="182"/>
      <c r="O108" s="182"/>
      <c r="P108" s="182"/>
      <c r="Q108" s="182"/>
      <c r="R108" s="153">
        <f t="shared" si="24"/>
        <v>0</v>
      </c>
    </row>
    <row r="109" spans="1:36" s="58" customFormat="1" ht="27.75" hidden="1" customHeight="1" x14ac:dyDescent="0.3">
      <c r="A109" s="32" t="s">
        <v>434</v>
      </c>
      <c r="B109" s="32" t="s">
        <v>436</v>
      </c>
      <c r="C109" s="15" t="s">
        <v>164</v>
      </c>
      <c r="D109" s="108" t="s">
        <v>435</v>
      </c>
      <c r="E109" s="28">
        <f t="shared" si="22"/>
        <v>0</v>
      </c>
      <c r="F109" s="153"/>
      <c r="G109" s="153"/>
      <c r="H109" s="153"/>
      <c r="I109" s="153"/>
      <c r="J109" s="155">
        <f t="shared" si="23"/>
        <v>0</v>
      </c>
      <c r="K109" s="153"/>
      <c r="L109" s="153"/>
      <c r="M109" s="153"/>
      <c r="N109" s="153"/>
      <c r="O109" s="153"/>
      <c r="P109" s="153"/>
      <c r="Q109" s="153"/>
      <c r="R109" s="153">
        <f t="shared" si="24"/>
        <v>0</v>
      </c>
    </row>
    <row r="110" spans="1:36" s="58" customFormat="1" ht="38.25" hidden="1" customHeight="1" x14ac:dyDescent="0.3">
      <c r="A110" s="32" t="s">
        <v>409</v>
      </c>
      <c r="B110" s="32" t="s">
        <v>410</v>
      </c>
      <c r="C110" s="15" t="s">
        <v>53</v>
      </c>
      <c r="D110" s="108" t="s">
        <v>411</v>
      </c>
      <c r="E110" s="28">
        <f t="shared" si="22"/>
        <v>0</v>
      </c>
      <c r="F110" s="153"/>
      <c r="G110" s="153"/>
      <c r="H110" s="153"/>
      <c r="I110" s="153"/>
      <c r="J110" s="155">
        <f t="shared" si="23"/>
        <v>0</v>
      </c>
      <c r="K110" s="153"/>
      <c r="L110" s="153"/>
      <c r="M110" s="153"/>
      <c r="N110" s="153"/>
      <c r="O110" s="153"/>
      <c r="P110" s="153"/>
      <c r="Q110" s="153"/>
      <c r="R110" s="29">
        <f t="shared" si="24"/>
        <v>0</v>
      </c>
    </row>
    <row r="111" spans="1:36" s="58" customFormat="1" ht="36" hidden="1" customHeight="1" x14ac:dyDescent="0.3">
      <c r="A111" s="32" t="s">
        <v>437</v>
      </c>
      <c r="B111" s="32" t="s">
        <v>438</v>
      </c>
      <c r="C111" s="15" t="s">
        <v>164</v>
      </c>
      <c r="D111" s="183" t="s">
        <v>439</v>
      </c>
      <c r="E111" s="28">
        <f t="shared" si="22"/>
        <v>0</v>
      </c>
      <c r="F111" s="29"/>
      <c r="G111" s="29"/>
      <c r="H111" s="29"/>
      <c r="I111" s="29"/>
      <c r="J111" s="155">
        <f t="shared" si="23"/>
        <v>0</v>
      </c>
      <c r="K111" s="29"/>
      <c r="L111" s="29"/>
      <c r="M111" s="29"/>
      <c r="N111" s="29"/>
      <c r="O111" s="29"/>
      <c r="P111" s="29"/>
      <c r="Q111" s="29"/>
      <c r="R111" s="29">
        <f t="shared" si="24"/>
        <v>0</v>
      </c>
    </row>
    <row r="112" spans="1:36" s="58" customFormat="1" ht="55.5" customHeight="1" x14ac:dyDescent="0.3">
      <c r="A112" s="32" t="s">
        <v>300</v>
      </c>
      <c r="B112" s="32" t="s">
        <v>166</v>
      </c>
      <c r="C112" s="15" t="s">
        <v>50</v>
      </c>
      <c r="D112" s="108" t="s">
        <v>165</v>
      </c>
      <c r="E112" s="28">
        <f t="shared" si="22"/>
        <v>9293116</v>
      </c>
      <c r="F112" s="153"/>
      <c r="G112" s="153"/>
      <c r="H112" s="153"/>
      <c r="I112" s="153">
        <v>9293116</v>
      </c>
      <c r="J112" s="155">
        <f t="shared" si="23"/>
        <v>0</v>
      </c>
      <c r="K112" s="238"/>
      <c r="L112" s="238"/>
      <c r="M112" s="238"/>
      <c r="N112" s="238"/>
      <c r="O112" s="153"/>
      <c r="P112" s="153"/>
      <c r="Q112" s="153"/>
      <c r="R112" s="29">
        <f t="shared" si="24"/>
        <v>9293116</v>
      </c>
    </row>
    <row r="113" spans="1:222" s="58" customFormat="1" ht="26.25" hidden="1" customHeight="1" x14ac:dyDescent="0.3">
      <c r="A113" s="32" t="s">
        <v>440</v>
      </c>
      <c r="B113" s="15" t="s">
        <v>406</v>
      </c>
      <c r="C113" s="85" t="s">
        <v>407</v>
      </c>
      <c r="D113" s="48" t="s">
        <v>408</v>
      </c>
      <c r="E113" s="28">
        <f t="shared" si="22"/>
        <v>0</v>
      </c>
      <c r="F113" s="267"/>
      <c r="G113" s="153"/>
      <c r="H113" s="153"/>
      <c r="I113" s="267"/>
      <c r="J113" s="155">
        <f t="shared" si="23"/>
        <v>0</v>
      </c>
      <c r="K113" s="238"/>
      <c r="L113" s="238"/>
      <c r="M113" s="238"/>
      <c r="N113" s="238"/>
      <c r="O113" s="153"/>
      <c r="P113" s="268"/>
      <c r="Q113" s="174"/>
      <c r="R113" s="29">
        <f t="shared" si="24"/>
        <v>0</v>
      </c>
    </row>
    <row r="114" spans="1:222" s="58" customFormat="1" ht="34.5" customHeight="1" x14ac:dyDescent="0.3">
      <c r="A114" s="32" t="s">
        <v>567</v>
      </c>
      <c r="B114" s="15" t="s">
        <v>568</v>
      </c>
      <c r="C114" s="85" t="s">
        <v>53</v>
      </c>
      <c r="D114" s="48" t="s">
        <v>569</v>
      </c>
      <c r="E114" s="28">
        <f t="shared" si="22"/>
        <v>90000</v>
      </c>
      <c r="F114" s="267">
        <v>10000</v>
      </c>
      <c r="G114" s="153"/>
      <c r="H114" s="153"/>
      <c r="I114" s="267">
        <v>80000</v>
      </c>
      <c r="J114" s="155"/>
      <c r="K114" s="238"/>
      <c r="L114" s="238"/>
      <c r="M114" s="238"/>
      <c r="N114" s="238"/>
      <c r="O114" s="153"/>
      <c r="P114" s="268"/>
      <c r="Q114" s="174"/>
      <c r="R114" s="29">
        <f t="shared" si="24"/>
        <v>90000</v>
      </c>
    </row>
    <row r="115" spans="1:222" s="4" customFormat="1" ht="30" hidden="1" customHeight="1" x14ac:dyDescent="0.3">
      <c r="A115" s="15" t="s">
        <v>390</v>
      </c>
      <c r="B115" s="15" t="s">
        <v>333</v>
      </c>
      <c r="C115" s="15" t="s">
        <v>335</v>
      </c>
      <c r="D115" s="84" t="s">
        <v>337</v>
      </c>
      <c r="E115" s="28">
        <f t="shared" si="22"/>
        <v>0</v>
      </c>
      <c r="F115" s="254"/>
      <c r="G115" s="154"/>
      <c r="H115" s="154"/>
      <c r="I115" s="255"/>
      <c r="J115" s="153">
        <f>SUM(L115,O115)</f>
        <v>0</v>
      </c>
      <c r="K115" s="153"/>
      <c r="L115" s="154"/>
      <c r="M115" s="154"/>
      <c r="N115" s="154"/>
      <c r="O115" s="153"/>
      <c r="P115" s="252"/>
      <c r="Q115" s="173"/>
      <c r="R115" s="153">
        <f t="shared" si="24"/>
        <v>0</v>
      </c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7"/>
    </row>
    <row r="116" spans="1:222" s="3" customFormat="1" ht="38.25" customHeight="1" x14ac:dyDescent="0.3">
      <c r="A116" s="15" t="s">
        <v>328</v>
      </c>
      <c r="B116" s="15" t="s">
        <v>208</v>
      </c>
      <c r="C116" s="15" t="s">
        <v>60</v>
      </c>
      <c r="D116" s="37" t="s">
        <v>209</v>
      </c>
      <c r="E116" s="28">
        <f t="shared" si="22"/>
        <v>0</v>
      </c>
      <c r="F116" s="253"/>
      <c r="G116" s="177"/>
      <c r="H116" s="177"/>
      <c r="I116" s="177"/>
      <c r="J116" s="256">
        <f>SUM(L116,O116)</f>
        <v>784000</v>
      </c>
      <c r="K116" s="256"/>
      <c r="L116" s="177">
        <v>104000</v>
      </c>
      <c r="M116" s="177"/>
      <c r="N116" s="177"/>
      <c r="O116" s="256">
        <v>680000</v>
      </c>
      <c r="P116" s="154"/>
      <c r="Q116" s="154"/>
      <c r="R116" s="153">
        <f t="shared" si="24"/>
        <v>784000</v>
      </c>
      <c r="T116" s="73"/>
    </row>
    <row r="117" spans="1:222" s="58" customFormat="1" ht="55.5" customHeight="1" x14ac:dyDescent="0.3">
      <c r="A117" s="61" t="s">
        <v>301</v>
      </c>
      <c r="B117" s="135"/>
      <c r="C117" s="135"/>
      <c r="D117" s="72" t="s">
        <v>302</v>
      </c>
      <c r="E117" s="71">
        <f t="shared" ref="E117:Q117" si="25">SUM(E118)</f>
        <v>1635100</v>
      </c>
      <c r="F117" s="71">
        <f t="shared" si="25"/>
        <v>1635100</v>
      </c>
      <c r="G117" s="71">
        <f t="shared" si="25"/>
        <v>1302970</v>
      </c>
      <c r="H117" s="71">
        <f t="shared" si="25"/>
        <v>30170</v>
      </c>
      <c r="I117" s="71">
        <f t="shared" si="25"/>
        <v>0</v>
      </c>
      <c r="J117" s="71">
        <f t="shared" si="25"/>
        <v>0</v>
      </c>
      <c r="K117" s="71">
        <f t="shared" si="25"/>
        <v>0</v>
      </c>
      <c r="L117" s="71">
        <f t="shared" si="25"/>
        <v>0</v>
      </c>
      <c r="M117" s="71">
        <f t="shared" si="25"/>
        <v>0</v>
      </c>
      <c r="N117" s="71">
        <f t="shared" si="25"/>
        <v>0</v>
      </c>
      <c r="O117" s="71">
        <f t="shared" si="25"/>
        <v>0</v>
      </c>
      <c r="P117" s="71">
        <f t="shared" si="25"/>
        <v>0</v>
      </c>
      <c r="Q117" s="71">
        <f t="shared" si="25"/>
        <v>0</v>
      </c>
      <c r="R117" s="71">
        <f>SUM(J117,E117)</f>
        <v>1635100</v>
      </c>
      <c r="T117" s="35"/>
    </row>
    <row r="118" spans="1:222" s="58" customFormat="1" ht="52.5" customHeight="1" x14ac:dyDescent="0.3">
      <c r="A118" s="61" t="s">
        <v>303</v>
      </c>
      <c r="B118" s="135"/>
      <c r="C118" s="135"/>
      <c r="D118" s="72" t="s">
        <v>302</v>
      </c>
      <c r="E118" s="71">
        <f t="shared" ref="E118:R118" si="26">SUM(E119:E121)</f>
        <v>1635100</v>
      </c>
      <c r="F118" s="71">
        <f t="shared" si="26"/>
        <v>1635100</v>
      </c>
      <c r="G118" s="71">
        <f t="shared" si="26"/>
        <v>1302970</v>
      </c>
      <c r="H118" s="71">
        <f t="shared" si="26"/>
        <v>30170</v>
      </c>
      <c r="I118" s="71">
        <f t="shared" si="26"/>
        <v>0</v>
      </c>
      <c r="J118" s="71">
        <f t="shared" si="26"/>
        <v>0</v>
      </c>
      <c r="K118" s="71">
        <f t="shared" si="26"/>
        <v>0</v>
      </c>
      <c r="L118" s="71">
        <f t="shared" si="26"/>
        <v>0</v>
      </c>
      <c r="M118" s="71">
        <f t="shared" si="26"/>
        <v>0</v>
      </c>
      <c r="N118" s="71">
        <f t="shared" si="26"/>
        <v>0</v>
      </c>
      <c r="O118" s="71">
        <f t="shared" si="26"/>
        <v>0</v>
      </c>
      <c r="P118" s="71">
        <f t="shared" si="26"/>
        <v>0</v>
      </c>
      <c r="Q118" s="71">
        <f t="shared" si="26"/>
        <v>0</v>
      </c>
      <c r="R118" s="71">
        <f t="shared" si="26"/>
        <v>1635100</v>
      </c>
      <c r="T118" s="35">
        <f>SUM(E118,J118)</f>
        <v>1635100</v>
      </c>
    </row>
    <row r="119" spans="1:222" s="58" customFormat="1" ht="56.25" customHeight="1" x14ac:dyDescent="0.3">
      <c r="A119" s="32" t="s">
        <v>304</v>
      </c>
      <c r="B119" s="32" t="s">
        <v>87</v>
      </c>
      <c r="C119" s="15" t="s">
        <v>41</v>
      </c>
      <c r="D119" s="136" t="s">
        <v>273</v>
      </c>
      <c r="E119" s="29">
        <f>SUM(F119,I119)</f>
        <v>1635100</v>
      </c>
      <c r="F119" s="153">
        <v>1635100</v>
      </c>
      <c r="G119" s="153">
        <v>1302970</v>
      </c>
      <c r="H119" s="153">
        <v>30170</v>
      </c>
      <c r="I119" s="153"/>
      <c r="J119" s="28">
        <f>SUM(L119,O119)</f>
        <v>0</v>
      </c>
      <c r="K119" s="153"/>
      <c r="L119" s="153"/>
      <c r="M119" s="153"/>
      <c r="N119" s="153"/>
      <c r="O119" s="153"/>
      <c r="P119" s="153"/>
      <c r="Q119" s="153"/>
      <c r="R119" s="29">
        <f t="shared" ref="R119:R124" si="27">SUM(J119,E119)</f>
        <v>1635100</v>
      </c>
      <c r="T119" s="35"/>
    </row>
    <row r="120" spans="1:222" s="58" customFormat="1" ht="36.75" hidden="1" customHeight="1" x14ac:dyDescent="0.3">
      <c r="A120" s="32" t="s">
        <v>305</v>
      </c>
      <c r="B120" s="32" t="s">
        <v>178</v>
      </c>
      <c r="C120" s="15" t="s">
        <v>164</v>
      </c>
      <c r="D120" s="108" t="s">
        <v>177</v>
      </c>
      <c r="E120" s="29">
        <f>SUM(F120,I120)</f>
        <v>0</v>
      </c>
      <c r="F120" s="153"/>
      <c r="G120" s="153"/>
      <c r="H120" s="153"/>
      <c r="I120" s="153"/>
      <c r="J120" s="28">
        <f>SUM(L120,O120)</f>
        <v>0</v>
      </c>
      <c r="K120" s="153"/>
      <c r="L120" s="153"/>
      <c r="M120" s="153"/>
      <c r="N120" s="153"/>
      <c r="O120" s="153"/>
      <c r="P120" s="153"/>
      <c r="Q120" s="153"/>
      <c r="R120" s="29">
        <f t="shared" si="27"/>
        <v>0</v>
      </c>
      <c r="T120" s="35">
        <f>SUM(E120,J120)</f>
        <v>0</v>
      </c>
    </row>
    <row r="121" spans="1:222" s="58" customFormat="1" ht="54.75" hidden="1" customHeight="1" x14ac:dyDescent="0.3">
      <c r="A121" s="32" t="s">
        <v>369</v>
      </c>
      <c r="B121" s="32" t="s">
        <v>370</v>
      </c>
      <c r="C121" s="15" t="s">
        <v>164</v>
      </c>
      <c r="D121" s="108" t="s">
        <v>371</v>
      </c>
      <c r="E121" s="29">
        <f>SUM(F121,I121)</f>
        <v>0</v>
      </c>
      <c r="F121" s="153"/>
      <c r="G121" s="153"/>
      <c r="H121" s="153"/>
      <c r="I121" s="153"/>
      <c r="J121" s="28">
        <f>SUM(L121,O121)</f>
        <v>0</v>
      </c>
      <c r="K121" s="153"/>
      <c r="L121" s="153"/>
      <c r="M121" s="153"/>
      <c r="N121" s="153"/>
      <c r="O121" s="153"/>
      <c r="P121" s="153"/>
      <c r="Q121" s="153"/>
      <c r="R121" s="29">
        <f t="shared" si="27"/>
        <v>0</v>
      </c>
      <c r="T121" s="35">
        <f>SUM(E121,J121)</f>
        <v>0</v>
      </c>
    </row>
    <row r="122" spans="1:222" s="58" customFormat="1" ht="56.25" hidden="1" customHeight="1" x14ac:dyDescent="0.3">
      <c r="A122" s="61" t="s">
        <v>306</v>
      </c>
      <c r="B122" s="135"/>
      <c r="C122" s="135"/>
      <c r="D122" s="72" t="s">
        <v>307</v>
      </c>
      <c r="E122" s="71">
        <f t="shared" ref="E122:Q123" si="28">SUM(E123)</f>
        <v>0</v>
      </c>
      <c r="F122" s="71">
        <f t="shared" si="28"/>
        <v>0</v>
      </c>
      <c r="G122" s="71">
        <f t="shared" si="28"/>
        <v>0</v>
      </c>
      <c r="H122" s="71">
        <f t="shared" si="28"/>
        <v>0</v>
      </c>
      <c r="I122" s="71">
        <f t="shared" si="28"/>
        <v>0</v>
      </c>
      <c r="J122" s="71">
        <f t="shared" si="28"/>
        <v>0</v>
      </c>
      <c r="K122" s="71">
        <f t="shared" si="28"/>
        <v>0</v>
      </c>
      <c r="L122" s="71">
        <f t="shared" si="28"/>
        <v>0</v>
      </c>
      <c r="M122" s="71">
        <f t="shared" si="28"/>
        <v>0</v>
      </c>
      <c r="N122" s="71">
        <f t="shared" si="28"/>
        <v>0</v>
      </c>
      <c r="O122" s="71">
        <f t="shared" si="28"/>
        <v>0</v>
      </c>
      <c r="P122" s="71">
        <f t="shared" si="28"/>
        <v>0</v>
      </c>
      <c r="Q122" s="71">
        <f t="shared" si="28"/>
        <v>0</v>
      </c>
      <c r="R122" s="71">
        <f t="shared" si="27"/>
        <v>0</v>
      </c>
      <c r="T122" s="35">
        <f>SUM(E122,J122)</f>
        <v>0</v>
      </c>
    </row>
    <row r="123" spans="1:222" s="58" customFormat="1" ht="61.5" hidden="1" customHeight="1" x14ac:dyDescent="0.3">
      <c r="A123" s="61" t="s">
        <v>308</v>
      </c>
      <c r="B123" s="135"/>
      <c r="C123" s="135"/>
      <c r="D123" s="235" t="s">
        <v>307</v>
      </c>
      <c r="E123" s="71">
        <f t="shared" si="28"/>
        <v>0</v>
      </c>
      <c r="F123" s="71">
        <f t="shared" si="28"/>
        <v>0</v>
      </c>
      <c r="G123" s="71">
        <f t="shared" si="28"/>
        <v>0</v>
      </c>
      <c r="H123" s="71">
        <f t="shared" si="28"/>
        <v>0</v>
      </c>
      <c r="I123" s="71">
        <f t="shared" si="28"/>
        <v>0</v>
      </c>
      <c r="J123" s="71">
        <f t="shared" si="28"/>
        <v>0</v>
      </c>
      <c r="K123" s="71">
        <f t="shared" si="28"/>
        <v>0</v>
      </c>
      <c r="L123" s="71">
        <f t="shared" si="28"/>
        <v>0</v>
      </c>
      <c r="M123" s="71">
        <f t="shared" si="28"/>
        <v>0</v>
      </c>
      <c r="N123" s="71">
        <f t="shared" si="28"/>
        <v>0</v>
      </c>
      <c r="O123" s="71">
        <f t="shared" si="28"/>
        <v>0</v>
      </c>
      <c r="P123" s="71">
        <f t="shared" si="28"/>
        <v>0</v>
      </c>
      <c r="Q123" s="71">
        <f t="shared" si="28"/>
        <v>0</v>
      </c>
      <c r="R123" s="71">
        <f t="shared" si="27"/>
        <v>0</v>
      </c>
      <c r="T123" s="35">
        <f>SUM(E123,J123)</f>
        <v>0</v>
      </c>
    </row>
    <row r="124" spans="1:222" s="58" customFormat="1" ht="4.5" hidden="1" customHeight="1" x14ac:dyDescent="0.3">
      <c r="A124" s="32" t="s">
        <v>309</v>
      </c>
      <c r="B124" s="32" t="s">
        <v>87</v>
      </c>
      <c r="C124" s="32" t="s">
        <v>41</v>
      </c>
      <c r="D124" s="136" t="s">
        <v>273</v>
      </c>
      <c r="E124" s="29">
        <f>SUM(F124,I124)</f>
        <v>0</v>
      </c>
      <c r="F124" s="153"/>
      <c r="G124" s="153"/>
      <c r="H124" s="153"/>
      <c r="I124" s="153"/>
      <c r="J124" s="28">
        <f>SUM(L124,O124)</f>
        <v>0</v>
      </c>
      <c r="K124" s="153"/>
      <c r="L124" s="153"/>
      <c r="M124" s="153"/>
      <c r="N124" s="153"/>
      <c r="O124" s="153"/>
      <c r="P124" s="153"/>
      <c r="Q124" s="153"/>
      <c r="R124" s="29">
        <f t="shared" si="27"/>
        <v>0</v>
      </c>
      <c r="T124" s="35">
        <f>SUM(E124,J124)</f>
        <v>0</v>
      </c>
    </row>
    <row r="125" spans="1:222" s="58" customFormat="1" ht="41.25" customHeight="1" x14ac:dyDescent="0.3">
      <c r="A125" s="61" t="s">
        <v>119</v>
      </c>
      <c r="B125" s="61"/>
      <c r="C125" s="61"/>
      <c r="D125" s="141" t="s">
        <v>86</v>
      </c>
      <c r="E125" s="71">
        <f t="shared" ref="E125:R125" si="29">SUM(E126)</f>
        <v>80407902</v>
      </c>
      <c r="F125" s="71">
        <f t="shared" si="29"/>
        <v>6010350</v>
      </c>
      <c r="G125" s="71">
        <f t="shared" si="29"/>
        <v>4731140</v>
      </c>
      <c r="H125" s="71">
        <f t="shared" si="29"/>
        <v>64059</v>
      </c>
      <c r="I125" s="71">
        <f t="shared" si="29"/>
        <v>0</v>
      </c>
      <c r="J125" s="71">
        <f t="shared" si="29"/>
        <v>0</v>
      </c>
      <c r="K125" s="71">
        <f t="shared" si="29"/>
        <v>0</v>
      </c>
      <c r="L125" s="71">
        <f t="shared" si="29"/>
        <v>0</v>
      </c>
      <c r="M125" s="71">
        <f t="shared" si="29"/>
        <v>0</v>
      </c>
      <c r="N125" s="71">
        <f t="shared" si="29"/>
        <v>0</v>
      </c>
      <c r="O125" s="71">
        <f t="shared" si="29"/>
        <v>0</v>
      </c>
      <c r="P125" s="71">
        <f t="shared" si="29"/>
        <v>0</v>
      </c>
      <c r="Q125" s="71">
        <f t="shared" si="29"/>
        <v>0</v>
      </c>
      <c r="R125" s="71">
        <f t="shared" si="29"/>
        <v>80407902</v>
      </c>
      <c r="T125" s="35"/>
      <c r="U125" s="35">
        <v>0</v>
      </c>
    </row>
    <row r="126" spans="1:222" s="58" customFormat="1" ht="40.5" customHeight="1" x14ac:dyDescent="0.3">
      <c r="A126" s="61" t="s">
        <v>120</v>
      </c>
      <c r="B126" s="61"/>
      <c r="C126" s="61"/>
      <c r="D126" s="141" t="s">
        <v>86</v>
      </c>
      <c r="E126" s="71">
        <f t="shared" ref="E126:R126" si="30">SUM(E127:E131)</f>
        <v>80407902</v>
      </c>
      <c r="F126" s="71">
        <f t="shared" si="30"/>
        <v>6010350</v>
      </c>
      <c r="G126" s="71">
        <f t="shared" si="30"/>
        <v>4731140</v>
      </c>
      <c r="H126" s="71">
        <f t="shared" si="30"/>
        <v>64059</v>
      </c>
      <c r="I126" s="71">
        <f t="shared" si="30"/>
        <v>0</v>
      </c>
      <c r="J126" s="71">
        <f t="shared" si="30"/>
        <v>0</v>
      </c>
      <c r="K126" s="71">
        <f t="shared" si="30"/>
        <v>0</v>
      </c>
      <c r="L126" s="71">
        <f t="shared" si="30"/>
        <v>0</v>
      </c>
      <c r="M126" s="71">
        <f t="shared" si="30"/>
        <v>0</v>
      </c>
      <c r="N126" s="71">
        <f t="shared" si="30"/>
        <v>0</v>
      </c>
      <c r="O126" s="71">
        <f t="shared" si="30"/>
        <v>0</v>
      </c>
      <c r="P126" s="71">
        <f t="shared" si="30"/>
        <v>0</v>
      </c>
      <c r="Q126" s="71">
        <f t="shared" si="30"/>
        <v>0</v>
      </c>
      <c r="R126" s="71">
        <f t="shared" si="30"/>
        <v>80407902</v>
      </c>
      <c r="T126" s="35">
        <f>SUM(E126,J126)</f>
        <v>80407902</v>
      </c>
      <c r="U126" s="35">
        <v>0</v>
      </c>
    </row>
    <row r="127" spans="1:222" s="58" customFormat="1" ht="57" customHeight="1" x14ac:dyDescent="0.3">
      <c r="A127" s="15" t="s">
        <v>118</v>
      </c>
      <c r="B127" s="15" t="s">
        <v>87</v>
      </c>
      <c r="C127" s="15" t="s">
        <v>41</v>
      </c>
      <c r="D127" s="37" t="s">
        <v>262</v>
      </c>
      <c r="E127" s="153">
        <f>SUM(F127,I127)</f>
        <v>6010350</v>
      </c>
      <c r="F127" s="184">
        <v>6010350</v>
      </c>
      <c r="G127" s="174">
        <v>4731140</v>
      </c>
      <c r="H127" s="174">
        <v>64059</v>
      </c>
      <c r="I127" s="174"/>
      <c r="J127" s="29">
        <f>SUM(L127,O127)</f>
        <v>0</v>
      </c>
      <c r="K127" s="172"/>
      <c r="L127" s="174"/>
      <c r="M127" s="174"/>
      <c r="N127" s="174"/>
      <c r="O127" s="174"/>
      <c r="P127" s="174"/>
      <c r="Q127" s="174"/>
      <c r="R127" s="29">
        <f>SUM(E127,J127)</f>
        <v>6010350</v>
      </c>
    </row>
    <row r="128" spans="1:222" s="83" customFormat="1" ht="35.25" hidden="1" customHeight="1" x14ac:dyDescent="0.3">
      <c r="A128" s="185" t="s">
        <v>121</v>
      </c>
      <c r="B128" s="185" t="s">
        <v>122</v>
      </c>
      <c r="C128" s="185" t="s">
        <v>52</v>
      </c>
      <c r="D128" s="138" t="s">
        <v>123</v>
      </c>
      <c r="E128" s="153"/>
      <c r="F128" s="155"/>
      <c r="G128" s="153"/>
      <c r="H128" s="153"/>
      <c r="I128" s="153"/>
      <c r="J128" s="29">
        <f>SUM(L128,O128)</f>
        <v>0</v>
      </c>
      <c r="K128" s="165"/>
      <c r="L128" s="153"/>
      <c r="M128" s="153"/>
      <c r="N128" s="153"/>
      <c r="O128" s="153"/>
      <c r="P128" s="153"/>
      <c r="Q128" s="153"/>
      <c r="R128" s="165">
        <f>SUM(E128,J128)</f>
        <v>0</v>
      </c>
      <c r="S128" s="117"/>
      <c r="T128" s="117"/>
      <c r="U128" s="117"/>
      <c r="V128" s="117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7"/>
      <c r="AH128" s="117"/>
      <c r="AI128" s="117"/>
      <c r="AJ128" s="117"/>
      <c r="AK128" s="117"/>
      <c r="AL128" s="117"/>
      <c r="AM128" s="117"/>
      <c r="AN128" s="117"/>
      <c r="AO128" s="117"/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  <c r="BA128" s="117"/>
      <c r="BB128" s="117"/>
      <c r="BC128" s="117"/>
      <c r="BD128" s="117"/>
      <c r="BE128" s="117"/>
      <c r="BF128" s="117"/>
      <c r="BG128" s="117"/>
      <c r="BH128" s="117"/>
      <c r="BI128" s="117"/>
      <c r="BJ128" s="117"/>
      <c r="BK128" s="117"/>
      <c r="BL128" s="117"/>
      <c r="BM128" s="117"/>
      <c r="BN128" s="117"/>
      <c r="BO128" s="117"/>
      <c r="BP128" s="117"/>
      <c r="BQ128" s="117"/>
      <c r="BR128" s="117"/>
      <c r="BS128" s="117"/>
      <c r="BT128" s="117"/>
      <c r="BU128" s="117"/>
      <c r="BV128" s="117"/>
      <c r="BW128" s="117"/>
      <c r="BX128" s="117"/>
      <c r="BY128" s="117"/>
      <c r="BZ128" s="117"/>
      <c r="CA128" s="117"/>
      <c r="CB128" s="117"/>
      <c r="CC128" s="117"/>
      <c r="CD128" s="117"/>
      <c r="CE128" s="117"/>
      <c r="CF128" s="117"/>
      <c r="CG128" s="117"/>
      <c r="CH128" s="117"/>
      <c r="CI128" s="117"/>
      <c r="CJ128" s="117"/>
      <c r="CK128" s="117"/>
      <c r="CL128" s="117"/>
      <c r="CM128" s="117"/>
      <c r="CN128" s="117"/>
      <c r="CO128" s="117"/>
      <c r="CP128" s="117"/>
      <c r="CQ128" s="117"/>
      <c r="CR128" s="117"/>
      <c r="CS128" s="117"/>
      <c r="CT128" s="117"/>
      <c r="CU128" s="117"/>
      <c r="CV128" s="117"/>
      <c r="CW128" s="117"/>
      <c r="CX128" s="117"/>
      <c r="CY128" s="117"/>
      <c r="CZ128" s="117"/>
      <c r="DA128" s="117"/>
      <c r="DB128" s="117"/>
      <c r="DC128" s="117"/>
      <c r="DD128" s="117"/>
      <c r="DE128" s="117"/>
      <c r="DF128" s="117"/>
      <c r="DG128" s="117"/>
      <c r="DH128" s="117"/>
      <c r="DI128" s="117"/>
      <c r="DJ128" s="117"/>
      <c r="DK128" s="117"/>
      <c r="DL128" s="117"/>
      <c r="DM128" s="117"/>
      <c r="DN128" s="117"/>
      <c r="DO128" s="117"/>
      <c r="DP128" s="117"/>
      <c r="DQ128" s="117"/>
      <c r="DR128" s="117"/>
      <c r="DS128" s="117"/>
      <c r="DT128" s="117"/>
      <c r="DU128" s="117"/>
      <c r="DV128" s="117"/>
      <c r="DW128" s="117"/>
      <c r="DX128" s="117"/>
      <c r="DY128" s="117"/>
      <c r="DZ128" s="117"/>
      <c r="EA128" s="117"/>
      <c r="EB128" s="117"/>
      <c r="EC128" s="117"/>
      <c r="ED128" s="117"/>
      <c r="EE128" s="117"/>
      <c r="EF128" s="117"/>
      <c r="EG128" s="117"/>
      <c r="EH128" s="117"/>
      <c r="EI128" s="117"/>
      <c r="EJ128" s="117"/>
      <c r="EK128" s="117"/>
      <c r="EL128" s="117"/>
      <c r="EM128" s="117"/>
      <c r="EN128" s="117"/>
      <c r="EO128" s="117"/>
      <c r="EP128" s="117"/>
      <c r="EQ128" s="117"/>
      <c r="ER128" s="117"/>
      <c r="ES128" s="117"/>
      <c r="ET128" s="117"/>
      <c r="EU128" s="117"/>
      <c r="EV128" s="117"/>
      <c r="EW128" s="117"/>
      <c r="EX128" s="117"/>
      <c r="EY128" s="117"/>
      <c r="EZ128" s="117"/>
      <c r="FA128" s="117"/>
      <c r="FB128" s="117"/>
      <c r="FC128" s="117"/>
      <c r="FD128" s="117"/>
      <c r="FE128" s="117"/>
      <c r="FF128" s="117"/>
      <c r="FG128" s="117"/>
      <c r="FH128" s="117"/>
      <c r="FI128" s="117"/>
      <c r="FJ128" s="117"/>
      <c r="FK128" s="117"/>
      <c r="FL128" s="117"/>
      <c r="FM128" s="117"/>
      <c r="FN128" s="117"/>
      <c r="FO128" s="117"/>
      <c r="FP128" s="117"/>
      <c r="FQ128" s="117"/>
      <c r="FR128" s="117"/>
      <c r="FS128" s="117"/>
      <c r="FT128" s="117"/>
      <c r="FU128" s="117"/>
      <c r="FV128" s="117"/>
      <c r="FW128" s="117"/>
      <c r="FX128" s="117"/>
      <c r="FY128" s="117"/>
      <c r="FZ128" s="117"/>
      <c r="GA128" s="117"/>
      <c r="GB128" s="117"/>
      <c r="GC128" s="117"/>
      <c r="GD128" s="117"/>
      <c r="GE128" s="117"/>
      <c r="GF128" s="117"/>
      <c r="GG128" s="117"/>
      <c r="GH128" s="117"/>
      <c r="GI128" s="117"/>
      <c r="GJ128" s="117"/>
      <c r="GK128" s="117"/>
      <c r="GL128" s="117"/>
      <c r="GM128" s="117"/>
      <c r="GN128" s="117"/>
      <c r="GO128" s="117"/>
      <c r="GP128" s="117"/>
      <c r="GQ128" s="117"/>
      <c r="GR128" s="117"/>
      <c r="GS128" s="117"/>
      <c r="GT128" s="117"/>
      <c r="GU128" s="117"/>
      <c r="GV128" s="117"/>
      <c r="GW128" s="117"/>
      <c r="GX128" s="117"/>
      <c r="GY128" s="117"/>
      <c r="GZ128" s="117"/>
      <c r="HA128" s="117"/>
      <c r="HB128" s="117"/>
      <c r="HC128" s="117"/>
      <c r="HD128" s="117"/>
      <c r="HE128" s="117"/>
      <c r="HF128" s="117"/>
      <c r="HG128" s="117"/>
      <c r="HH128" s="117"/>
      <c r="HI128" s="117"/>
      <c r="HJ128" s="117"/>
      <c r="HK128" s="117"/>
      <c r="HL128" s="117"/>
      <c r="HM128" s="117"/>
      <c r="HN128" s="117"/>
    </row>
    <row r="129" spans="1:222" s="83" customFormat="1" ht="35.25" hidden="1" customHeight="1" x14ac:dyDescent="0.3">
      <c r="A129" s="32" t="s">
        <v>191</v>
      </c>
      <c r="B129" s="32" t="s">
        <v>180</v>
      </c>
      <c r="C129" s="32" t="s">
        <v>181</v>
      </c>
      <c r="D129" s="37" t="s">
        <v>182</v>
      </c>
      <c r="E129" s="153">
        <f>SUM(F129,I129)</f>
        <v>0</v>
      </c>
      <c r="F129" s="155"/>
      <c r="G129" s="153"/>
      <c r="H129" s="153"/>
      <c r="I129" s="153"/>
      <c r="J129" s="29">
        <f>SUM(L129,O129)</f>
        <v>0</v>
      </c>
      <c r="K129" s="165"/>
      <c r="L129" s="153"/>
      <c r="M129" s="153"/>
      <c r="N129" s="153"/>
      <c r="O129" s="153"/>
      <c r="P129" s="153"/>
      <c r="Q129" s="153"/>
      <c r="R129" s="165">
        <f>SUM(E129,J129)</f>
        <v>0</v>
      </c>
      <c r="S129" s="117"/>
      <c r="T129" s="117"/>
      <c r="U129" s="117"/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117"/>
      <c r="BG129" s="117"/>
      <c r="BH129" s="117"/>
      <c r="BI129" s="117"/>
      <c r="BJ129" s="117"/>
      <c r="BK129" s="117"/>
      <c r="BL129" s="117"/>
      <c r="BM129" s="117"/>
      <c r="BN129" s="117"/>
      <c r="BO129" s="117"/>
      <c r="BP129" s="117"/>
      <c r="BQ129" s="117"/>
      <c r="BR129" s="117"/>
      <c r="BS129" s="117"/>
      <c r="BT129" s="117"/>
      <c r="BU129" s="117"/>
      <c r="BV129" s="117"/>
      <c r="BW129" s="117"/>
      <c r="BX129" s="117"/>
      <c r="BY129" s="117"/>
      <c r="BZ129" s="117"/>
      <c r="CA129" s="117"/>
      <c r="CB129" s="117"/>
      <c r="CC129" s="117"/>
      <c r="CD129" s="117"/>
      <c r="CE129" s="117"/>
      <c r="CF129" s="117"/>
      <c r="CG129" s="117"/>
      <c r="CH129" s="117"/>
      <c r="CI129" s="117"/>
      <c r="CJ129" s="117"/>
      <c r="CK129" s="117"/>
      <c r="CL129" s="117"/>
      <c r="CM129" s="117"/>
      <c r="CN129" s="117"/>
      <c r="CO129" s="117"/>
      <c r="CP129" s="117"/>
      <c r="CQ129" s="117"/>
      <c r="CR129" s="117"/>
      <c r="CS129" s="117"/>
      <c r="CT129" s="117"/>
      <c r="CU129" s="117"/>
      <c r="CV129" s="117"/>
      <c r="CW129" s="117"/>
      <c r="CX129" s="117"/>
      <c r="CY129" s="117"/>
      <c r="CZ129" s="117"/>
      <c r="DA129" s="117"/>
      <c r="DB129" s="117"/>
      <c r="DC129" s="117"/>
      <c r="DD129" s="117"/>
      <c r="DE129" s="117"/>
      <c r="DF129" s="117"/>
      <c r="DG129" s="117"/>
      <c r="DH129" s="117"/>
      <c r="DI129" s="117"/>
      <c r="DJ129" s="117"/>
      <c r="DK129" s="117"/>
      <c r="DL129" s="117"/>
      <c r="DM129" s="117"/>
      <c r="DN129" s="117"/>
      <c r="DO129" s="117"/>
      <c r="DP129" s="117"/>
      <c r="DQ129" s="117"/>
      <c r="DR129" s="117"/>
      <c r="DS129" s="117"/>
      <c r="DT129" s="117"/>
      <c r="DU129" s="117"/>
      <c r="DV129" s="117"/>
      <c r="DW129" s="117"/>
      <c r="DX129" s="117"/>
      <c r="DY129" s="117"/>
      <c r="DZ129" s="117"/>
      <c r="EA129" s="117"/>
      <c r="EB129" s="117"/>
      <c r="EC129" s="117"/>
      <c r="ED129" s="117"/>
      <c r="EE129" s="117"/>
      <c r="EF129" s="117"/>
      <c r="EG129" s="117"/>
      <c r="EH129" s="117"/>
      <c r="EI129" s="117"/>
      <c r="EJ129" s="117"/>
      <c r="EK129" s="117"/>
      <c r="EL129" s="117"/>
      <c r="EM129" s="117"/>
      <c r="EN129" s="117"/>
      <c r="EO129" s="117"/>
      <c r="EP129" s="117"/>
      <c r="EQ129" s="117"/>
      <c r="ER129" s="117"/>
      <c r="ES129" s="117"/>
      <c r="ET129" s="117"/>
      <c r="EU129" s="117"/>
      <c r="EV129" s="117"/>
      <c r="EW129" s="117"/>
      <c r="EX129" s="117"/>
      <c r="EY129" s="117"/>
      <c r="EZ129" s="117"/>
      <c r="FA129" s="117"/>
      <c r="FB129" s="117"/>
      <c r="FC129" s="117"/>
      <c r="FD129" s="117"/>
      <c r="FE129" s="117"/>
      <c r="FF129" s="117"/>
      <c r="FG129" s="117"/>
      <c r="FH129" s="117"/>
      <c r="FI129" s="117"/>
      <c r="FJ129" s="117"/>
      <c r="FK129" s="117"/>
      <c r="FL129" s="117"/>
      <c r="FM129" s="117"/>
      <c r="FN129" s="117"/>
      <c r="FO129" s="117"/>
      <c r="FP129" s="117"/>
      <c r="FQ129" s="117"/>
      <c r="FR129" s="117"/>
      <c r="FS129" s="117"/>
      <c r="FT129" s="117"/>
      <c r="FU129" s="117"/>
      <c r="FV129" s="117"/>
      <c r="FW129" s="117"/>
      <c r="FX129" s="117"/>
      <c r="FY129" s="117"/>
      <c r="FZ129" s="117"/>
      <c r="GA129" s="117"/>
      <c r="GB129" s="117"/>
      <c r="GC129" s="117"/>
      <c r="GD129" s="117"/>
      <c r="GE129" s="117"/>
      <c r="GF129" s="117"/>
      <c r="GG129" s="117"/>
      <c r="GH129" s="117"/>
      <c r="GI129" s="117"/>
      <c r="GJ129" s="117"/>
      <c r="GK129" s="117"/>
      <c r="GL129" s="117"/>
      <c r="GM129" s="117"/>
      <c r="GN129" s="117"/>
      <c r="GO129" s="117"/>
      <c r="GP129" s="117"/>
      <c r="GQ129" s="117"/>
      <c r="GR129" s="117"/>
      <c r="GS129" s="117"/>
      <c r="GT129" s="117"/>
      <c r="GU129" s="117"/>
      <c r="GV129" s="117"/>
      <c r="GW129" s="117"/>
      <c r="GX129" s="117"/>
      <c r="GY129" s="117"/>
      <c r="GZ129" s="117"/>
      <c r="HA129" s="117"/>
      <c r="HB129" s="117"/>
      <c r="HC129" s="117"/>
      <c r="HD129" s="117"/>
      <c r="HE129" s="117"/>
      <c r="HF129" s="117"/>
      <c r="HG129" s="117"/>
      <c r="HH129" s="117"/>
      <c r="HI129" s="117"/>
      <c r="HJ129" s="117"/>
      <c r="HK129" s="117"/>
      <c r="HL129" s="117"/>
      <c r="HM129" s="117"/>
      <c r="HN129" s="117"/>
    </row>
    <row r="130" spans="1:222" s="58" customFormat="1" ht="27" customHeight="1" x14ac:dyDescent="0.3">
      <c r="A130" s="185" t="s">
        <v>264</v>
      </c>
      <c r="B130" s="32" t="s">
        <v>265</v>
      </c>
      <c r="C130" s="32" t="s">
        <v>52</v>
      </c>
      <c r="D130" s="37" t="s">
        <v>266</v>
      </c>
      <c r="E130" s="155">
        <v>74397552</v>
      </c>
      <c r="F130" s="155"/>
      <c r="G130" s="153"/>
      <c r="H130" s="153"/>
      <c r="I130" s="153"/>
      <c r="J130" s="29">
        <f>SUM(L130,O130)</f>
        <v>0</v>
      </c>
      <c r="K130" s="165"/>
      <c r="L130" s="153"/>
      <c r="M130" s="153"/>
      <c r="N130" s="153"/>
      <c r="O130" s="153"/>
      <c r="P130" s="153"/>
      <c r="Q130" s="153"/>
      <c r="R130" s="29">
        <f>SUM(E130,J130)</f>
        <v>74397552</v>
      </c>
    </row>
    <row r="131" spans="1:222" s="58" customFormat="1" ht="14.25" hidden="1" customHeight="1" x14ac:dyDescent="0.3">
      <c r="A131" s="32" t="s">
        <v>124</v>
      </c>
      <c r="B131" s="32" t="s">
        <v>80</v>
      </c>
      <c r="C131" s="32" t="s">
        <v>51</v>
      </c>
      <c r="D131" s="138" t="s">
        <v>65</v>
      </c>
      <c r="E131" s="153">
        <f>SUM(F131,I131)</f>
        <v>0</v>
      </c>
      <c r="F131" s="153"/>
      <c r="G131" s="163"/>
      <c r="H131" s="163"/>
      <c r="I131" s="163"/>
      <c r="J131" s="29">
        <f>SUM(L131,O131)</f>
        <v>0</v>
      </c>
      <c r="K131" s="165"/>
      <c r="L131" s="163"/>
      <c r="M131" s="163"/>
      <c r="N131" s="163"/>
      <c r="O131" s="163"/>
      <c r="P131" s="163"/>
      <c r="Q131" s="163"/>
      <c r="R131" s="165">
        <f>SUM(E131,J131)</f>
        <v>0</v>
      </c>
    </row>
    <row r="132" spans="1:222" s="107" customFormat="1" ht="34.5" customHeight="1" x14ac:dyDescent="0.3">
      <c r="A132" s="186" t="s">
        <v>228</v>
      </c>
      <c r="B132" s="186" t="s">
        <v>228</v>
      </c>
      <c r="C132" s="186" t="s">
        <v>228</v>
      </c>
      <c r="D132" s="187" t="s">
        <v>382</v>
      </c>
      <c r="E132" s="242">
        <f t="shared" ref="E132:T132" si="31">SUM(E14,E32,E52,E78,E94,E118,E123,E126)</f>
        <v>897489450</v>
      </c>
      <c r="F132" s="242">
        <f t="shared" si="31"/>
        <v>738714076</v>
      </c>
      <c r="G132" s="242">
        <f t="shared" si="31"/>
        <v>513058030</v>
      </c>
      <c r="H132" s="242">
        <f t="shared" si="31"/>
        <v>34745661</v>
      </c>
      <c r="I132" s="242">
        <f t="shared" si="31"/>
        <v>84377822</v>
      </c>
      <c r="J132" s="242">
        <f t="shared" si="31"/>
        <v>57786320</v>
      </c>
      <c r="K132" s="242">
        <f t="shared" si="31"/>
        <v>48510550</v>
      </c>
      <c r="L132" s="242">
        <f t="shared" si="31"/>
        <v>8490470</v>
      </c>
      <c r="M132" s="242">
        <f t="shared" si="31"/>
        <v>245643</v>
      </c>
      <c r="N132" s="242">
        <f t="shared" si="31"/>
        <v>45315</v>
      </c>
      <c r="O132" s="242">
        <f t="shared" si="31"/>
        <v>49295850</v>
      </c>
      <c r="P132" s="242">
        <f t="shared" si="31"/>
        <v>0</v>
      </c>
      <c r="Q132" s="242" t="e">
        <f t="shared" si="31"/>
        <v>#REF!</v>
      </c>
      <c r="R132" s="242">
        <f t="shared" si="31"/>
        <v>955275770</v>
      </c>
      <c r="T132" s="242">
        <f t="shared" si="31"/>
        <v>955275770</v>
      </c>
      <c r="U132" s="133">
        <f>SUM(E132,J132)</f>
        <v>955275770</v>
      </c>
    </row>
    <row r="133" spans="1:222" x14ac:dyDescent="0.2">
      <c r="C133" s="231"/>
      <c r="D133" s="36"/>
      <c r="E133" s="81"/>
      <c r="F133" s="6"/>
      <c r="G133" s="7"/>
      <c r="H133" s="7"/>
      <c r="I133" s="7"/>
      <c r="J133" s="232"/>
      <c r="K133" s="232"/>
      <c r="L133" s="7"/>
      <c r="M133" s="7"/>
      <c r="N133" s="7"/>
      <c r="O133" s="7"/>
      <c r="P133" s="7"/>
      <c r="Q133" s="7"/>
      <c r="R133" s="6"/>
    </row>
    <row r="134" spans="1:222" ht="6.75" customHeight="1" x14ac:dyDescent="0.2">
      <c r="C134" s="231"/>
      <c r="D134" s="36"/>
      <c r="M134" s="7"/>
      <c r="O134" s="7"/>
      <c r="P134" s="7"/>
      <c r="Q134" s="7"/>
      <c r="R134" s="6"/>
    </row>
    <row r="135" spans="1:222" ht="52.5" customHeight="1" x14ac:dyDescent="0.2">
      <c r="C135" s="8"/>
      <c r="D135" s="36"/>
      <c r="Q135" s="7"/>
      <c r="R135" s="6"/>
      <c r="W135" s="26"/>
      <c r="X135" s="26"/>
      <c r="Y135" s="26"/>
      <c r="Z135" s="26"/>
    </row>
    <row r="136" spans="1:222" x14ac:dyDescent="0.2">
      <c r="C136" s="231"/>
      <c r="D136" s="36"/>
      <c r="O136" s="7"/>
      <c r="P136" s="7"/>
      <c r="U136" s="18"/>
      <c r="W136" s="26"/>
      <c r="X136" s="26"/>
      <c r="Y136" s="26"/>
      <c r="Z136" s="26"/>
    </row>
    <row r="137" spans="1:222" x14ac:dyDescent="0.2">
      <c r="C137" s="231"/>
      <c r="D137" s="36"/>
      <c r="W137" s="26"/>
      <c r="X137" s="26"/>
      <c r="Y137" s="26"/>
      <c r="Z137" s="26"/>
    </row>
    <row r="138" spans="1:222" ht="21" hidden="1" customHeight="1" x14ac:dyDescent="0.2">
      <c r="C138" s="231"/>
      <c r="D138" s="36"/>
      <c r="W138" s="26"/>
      <c r="X138" s="26"/>
      <c r="Y138" s="26"/>
      <c r="Z138" s="26"/>
    </row>
    <row r="139" spans="1:222" s="58" customFormat="1" ht="23.25" hidden="1" customHeight="1" x14ac:dyDescent="0.2">
      <c r="C139" s="66"/>
      <c r="D139" s="67" t="s">
        <v>172</v>
      </c>
      <c r="E139" s="68" t="e">
        <f>SUM(E15:E16,#REF!,E33,E53,E79,E127)</f>
        <v>#REF!</v>
      </c>
      <c r="F139" s="68" t="e">
        <f>SUM(F15:F16,#REF!,F33,F53,F79,F127)</f>
        <v>#REF!</v>
      </c>
      <c r="G139" s="68" t="e">
        <f>SUM(G15:G16,#REF!,G33,G53,G79,G127)</f>
        <v>#REF!</v>
      </c>
      <c r="H139" s="68" t="e">
        <f>SUM(H15:H16,#REF!,H33,H53,H79,H127)</f>
        <v>#REF!</v>
      </c>
      <c r="I139" s="68" t="e">
        <f>SUM(I15:I16,#REF!,I33,I53,I79,I127)</f>
        <v>#REF!</v>
      </c>
      <c r="J139" s="68" t="e">
        <f>SUM(J15:J16,#REF!,J33,J53,J79,J127)</f>
        <v>#REF!</v>
      </c>
      <c r="K139" s="68" t="e">
        <f>SUM(K15:K16,#REF!,K33,K53,K79,K127)</f>
        <v>#REF!</v>
      </c>
      <c r="L139" s="68" t="e">
        <f>SUM(L15:L16,#REF!,L33,L53,L79,L127)</f>
        <v>#REF!</v>
      </c>
      <c r="M139" s="68" t="e">
        <f>SUM(M15:M16,#REF!,M33,M53,M79,M127)</f>
        <v>#REF!</v>
      </c>
      <c r="N139" s="68" t="e">
        <f>SUM(N15:N16,#REF!,N33,N53,N79,N127)</f>
        <v>#REF!</v>
      </c>
      <c r="O139" s="68" t="e">
        <f>SUM(O15:O16,#REF!,O33,O53,O79,O127)</f>
        <v>#REF!</v>
      </c>
      <c r="P139" s="68" t="e">
        <f>SUM(P15:P16,#REF!,P33,P53,P79,P127)</f>
        <v>#REF!</v>
      </c>
      <c r="Q139" s="68" t="e">
        <f>SUM(Q15:Q16,#REF!,Q33,Q53,Q79,Q127)</f>
        <v>#REF!</v>
      </c>
      <c r="R139" s="68" t="e">
        <f>SUM(R15:R16,#REF!,R33,R53,R79,R127)</f>
        <v>#REF!</v>
      </c>
      <c r="W139" s="599"/>
      <c r="X139" s="599"/>
      <c r="Y139" s="599"/>
      <c r="Z139" s="599"/>
    </row>
    <row r="140" spans="1:222" hidden="1" x14ac:dyDescent="0.2">
      <c r="C140" s="231"/>
      <c r="D140" s="36" t="s">
        <v>174</v>
      </c>
      <c r="E140" s="25" t="e">
        <f>SUM(E34,#REF!,#REF!,E37,#REF!,E43,E38,E39,E80)</f>
        <v>#REF!</v>
      </c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W140" s="26"/>
      <c r="X140" s="26"/>
      <c r="Y140" s="26"/>
      <c r="Z140" s="26"/>
    </row>
    <row r="141" spans="1:222" hidden="1" x14ac:dyDescent="0.2">
      <c r="C141" s="231"/>
      <c r="D141" s="36" t="s">
        <v>173</v>
      </c>
      <c r="E141" s="82">
        <f>SUM(E83:E86)</f>
        <v>17578840</v>
      </c>
      <c r="F141" s="24"/>
      <c r="G141" s="26"/>
      <c r="H141" s="26"/>
      <c r="I141" s="26"/>
      <c r="J141" s="27"/>
      <c r="K141" s="27"/>
      <c r="L141" s="26"/>
      <c r="M141" s="26"/>
      <c r="N141" s="26"/>
      <c r="O141" s="26"/>
      <c r="P141" s="26"/>
      <c r="Q141" s="26"/>
      <c r="R141" s="24"/>
      <c r="W141" s="26"/>
      <c r="X141" s="26"/>
      <c r="Y141" s="26"/>
      <c r="Z141" s="26"/>
    </row>
    <row r="142" spans="1:222" hidden="1" x14ac:dyDescent="0.2">
      <c r="C142" s="231"/>
      <c r="D142" s="36" t="s">
        <v>175</v>
      </c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W142" s="26"/>
      <c r="X142" s="26"/>
      <c r="Y142" s="26"/>
      <c r="Z142" s="26"/>
    </row>
    <row r="143" spans="1:222" ht="12.75" hidden="1" customHeight="1" x14ac:dyDescent="0.2">
      <c r="C143" s="231"/>
      <c r="D143" s="36" t="s">
        <v>176</v>
      </c>
      <c r="E143" s="82"/>
      <c r="F143" s="24"/>
      <c r="G143" s="26"/>
      <c r="H143" s="26"/>
      <c r="I143" s="26"/>
      <c r="J143" s="27"/>
      <c r="K143" s="27"/>
      <c r="L143" s="26"/>
      <c r="M143" s="26"/>
      <c r="N143" s="26"/>
      <c r="O143" s="26"/>
      <c r="P143" s="26"/>
      <c r="Q143" s="26"/>
      <c r="R143" s="24"/>
      <c r="W143" s="26"/>
      <c r="X143" s="26"/>
      <c r="Y143" s="26"/>
      <c r="Z143" s="26"/>
    </row>
    <row r="144" spans="1:222" hidden="1" x14ac:dyDescent="0.2">
      <c r="C144" s="231"/>
      <c r="D144" s="36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W144" s="26"/>
      <c r="X144" s="26"/>
      <c r="Y144" s="26"/>
      <c r="Z144" s="26"/>
    </row>
    <row r="145" spans="3:26" hidden="1" x14ac:dyDescent="0.2">
      <c r="C145" s="231"/>
      <c r="D145" s="36"/>
      <c r="E145" s="82"/>
      <c r="F145" s="24"/>
      <c r="G145" s="26"/>
      <c r="H145" s="26"/>
      <c r="I145" s="26"/>
      <c r="J145" s="27"/>
      <c r="K145" s="27"/>
      <c r="L145" s="26"/>
      <c r="M145" s="26"/>
      <c r="N145" s="26"/>
      <c r="O145" s="26"/>
      <c r="P145" s="26"/>
      <c r="Q145" s="26"/>
      <c r="R145" s="24"/>
      <c r="W145" s="26"/>
      <c r="X145" s="26"/>
      <c r="Y145" s="26"/>
      <c r="Z145" s="26"/>
    </row>
    <row r="146" spans="3:26" ht="15.75" hidden="1" customHeight="1" x14ac:dyDescent="0.2">
      <c r="C146" s="231"/>
      <c r="D146" s="36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W146" s="26"/>
      <c r="X146" s="26"/>
      <c r="Y146" s="26"/>
      <c r="Z146" s="26"/>
    </row>
    <row r="147" spans="3:26" ht="12.75" hidden="1" customHeight="1" x14ac:dyDescent="0.2">
      <c r="C147" s="231"/>
      <c r="E147" s="82"/>
      <c r="F147" s="24"/>
      <c r="G147" s="26"/>
      <c r="H147" s="26"/>
      <c r="I147" s="26"/>
      <c r="J147" s="27"/>
      <c r="K147" s="27"/>
      <c r="L147" s="26"/>
      <c r="M147" s="26"/>
      <c r="N147" s="26"/>
      <c r="O147" s="26"/>
      <c r="P147" s="26"/>
      <c r="Q147" s="26"/>
      <c r="R147" s="24"/>
      <c r="W147" s="26"/>
      <c r="X147" s="26"/>
      <c r="Y147" s="26"/>
      <c r="Z147" s="26"/>
    </row>
    <row r="148" spans="3:26" hidden="1" x14ac:dyDescent="0.2">
      <c r="C148" s="231"/>
      <c r="E148" s="25"/>
      <c r="F148" s="27" t="e">
        <f>SUM(F139:F146)</f>
        <v>#REF!</v>
      </c>
      <c r="G148" s="27" t="e">
        <f>SUM(G139:G146)</f>
        <v>#REF!</v>
      </c>
      <c r="H148" s="27" t="e">
        <f>SUM(H139:H146)</f>
        <v>#REF!</v>
      </c>
      <c r="I148" s="27" t="e">
        <f>SUM(I139:I146)</f>
        <v>#REF!</v>
      </c>
      <c r="J148" s="27" t="e">
        <f>SUM(J139:J146)</f>
        <v>#REF!</v>
      </c>
      <c r="K148" s="27"/>
      <c r="L148" s="27" t="e">
        <f t="shared" ref="L148:R148" si="32">SUM(L139:L146)</f>
        <v>#REF!</v>
      </c>
      <c r="M148" s="27" t="e">
        <f t="shared" si="32"/>
        <v>#REF!</v>
      </c>
      <c r="N148" s="27" t="e">
        <f t="shared" si="32"/>
        <v>#REF!</v>
      </c>
      <c r="O148" s="27" t="e">
        <f t="shared" si="32"/>
        <v>#REF!</v>
      </c>
      <c r="P148" s="27" t="e">
        <f t="shared" si="32"/>
        <v>#REF!</v>
      </c>
      <c r="Q148" s="27" t="e">
        <f t="shared" si="32"/>
        <v>#REF!</v>
      </c>
      <c r="R148" s="27" t="e">
        <f t="shared" si="32"/>
        <v>#REF!</v>
      </c>
      <c r="W148" s="26"/>
      <c r="X148" s="26"/>
      <c r="Y148" s="26"/>
      <c r="Z148" s="26"/>
    </row>
    <row r="149" spans="3:26" x14ac:dyDescent="0.2">
      <c r="C149" s="231"/>
      <c r="T149" s="26"/>
      <c r="W149" s="26"/>
      <c r="X149" s="26"/>
      <c r="Y149" s="26"/>
      <c r="Z149" s="26"/>
    </row>
    <row r="150" spans="3:26" ht="14.25" customHeight="1" x14ac:dyDescent="0.2">
      <c r="C150" s="231"/>
      <c r="T150" s="26"/>
      <c r="W150" s="26"/>
      <c r="X150" s="26"/>
      <c r="Y150" s="26"/>
      <c r="Z150" s="26"/>
    </row>
    <row r="151" spans="3:26" ht="20.25" customHeight="1" x14ac:dyDescent="0.2">
      <c r="C151" s="231"/>
      <c r="T151" s="26">
        <v>8392770</v>
      </c>
      <c r="U151" s="293" t="s">
        <v>638</v>
      </c>
      <c r="W151" s="26"/>
      <c r="X151" s="26"/>
      <c r="Y151" s="26"/>
      <c r="Z151" s="26"/>
    </row>
    <row r="152" spans="3:26" ht="16.5" customHeight="1" x14ac:dyDescent="0.2">
      <c r="C152" s="231"/>
      <c r="T152" s="597">
        <v>883000</v>
      </c>
      <c r="U152" t="s">
        <v>639</v>
      </c>
      <c r="W152" s="26"/>
      <c r="X152" s="26"/>
      <c r="Y152" s="26"/>
      <c r="Z152" s="26"/>
    </row>
    <row r="153" spans="3:26" ht="22.5" customHeight="1" x14ac:dyDescent="0.2">
      <c r="C153" s="231"/>
      <c r="T153" s="598">
        <f>J132-K132</f>
        <v>9275770</v>
      </c>
      <c r="W153" s="26"/>
      <c r="X153" s="26"/>
      <c r="Y153" s="26"/>
      <c r="Z153" s="26"/>
    </row>
    <row r="154" spans="3:26" x14ac:dyDescent="0.2">
      <c r="C154" s="231"/>
      <c r="T154" s="26"/>
      <c r="W154" s="26"/>
      <c r="X154" s="26"/>
      <c r="Y154" s="26"/>
      <c r="Z154" s="26"/>
    </row>
    <row r="155" spans="3:26" x14ac:dyDescent="0.2">
      <c r="C155" s="231"/>
      <c r="T155" s="26"/>
      <c r="W155" s="26"/>
      <c r="X155" s="26"/>
      <c r="Y155" s="26"/>
      <c r="Z155" s="26"/>
    </row>
    <row r="156" spans="3:26" ht="12.75" customHeight="1" x14ac:dyDescent="0.2">
      <c r="C156" s="231"/>
      <c r="T156" s="26"/>
      <c r="W156" s="26"/>
      <c r="X156" s="26"/>
      <c r="Y156" s="26"/>
      <c r="Z156" s="26"/>
    </row>
    <row r="157" spans="3:26" ht="18" customHeight="1" x14ac:dyDescent="0.2">
      <c r="C157" s="231"/>
      <c r="T157" s="26">
        <v>946000000</v>
      </c>
      <c r="U157" s="293" t="s">
        <v>640</v>
      </c>
      <c r="W157" s="26">
        <v>897489450</v>
      </c>
      <c r="X157" s="26" t="s">
        <v>641</v>
      </c>
      <c r="Y157" s="26">
        <v>48510550</v>
      </c>
      <c r="Z157" s="26"/>
    </row>
    <row r="158" spans="3:26" ht="18" customHeight="1" x14ac:dyDescent="0.2">
      <c r="C158" s="231"/>
      <c r="T158" s="26">
        <v>883000</v>
      </c>
      <c r="U158" s="293" t="s">
        <v>642</v>
      </c>
      <c r="W158" s="26">
        <v>108700</v>
      </c>
      <c r="X158" s="26" t="s">
        <v>641</v>
      </c>
      <c r="Y158" s="26">
        <v>774300</v>
      </c>
      <c r="Z158" s="26"/>
    </row>
    <row r="159" spans="3:26" ht="16.5" customHeight="1" x14ac:dyDescent="0.2">
      <c r="C159" s="231"/>
      <c r="T159" s="597">
        <v>8392770</v>
      </c>
      <c r="U159" s="600" t="s">
        <v>638</v>
      </c>
      <c r="V159" s="601"/>
      <c r="W159" s="597">
        <v>8381770</v>
      </c>
      <c r="X159" s="597" t="s">
        <v>641</v>
      </c>
      <c r="Y159" s="597">
        <v>11000</v>
      </c>
      <c r="Z159" s="26"/>
    </row>
    <row r="160" spans="3:26" ht="21.75" customHeight="1" x14ac:dyDescent="0.2">
      <c r="C160" s="231"/>
      <c r="T160" s="598">
        <f>SUM(T157:T159)</f>
        <v>955275770</v>
      </c>
      <c r="U160" s="598">
        <f t="shared" ref="U160:Y160" si="33">SUM(U157:U159)</f>
        <v>0</v>
      </c>
      <c r="V160" s="598">
        <f t="shared" si="33"/>
        <v>0</v>
      </c>
      <c r="W160" s="598"/>
      <c r="X160" s="598">
        <f t="shared" si="33"/>
        <v>0</v>
      </c>
      <c r="Y160" s="598">
        <f t="shared" si="33"/>
        <v>49295850</v>
      </c>
      <c r="Z160" s="598">
        <f>J132-O132</f>
        <v>8490470</v>
      </c>
    </row>
    <row r="161" spans="3:26" ht="12.75" customHeight="1" x14ac:dyDescent="0.2">
      <c r="C161" s="231"/>
      <c r="T161" s="26"/>
      <c r="W161" s="26"/>
      <c r="X161" s="26"/>
      <c r="Y161" s="26"/>
      <c r="Z161" s="26"/>
    </row>
    <row r="162" spans="3:26" x14ac:dyDescent="0.2">
      <c r="C162" s="231"/>
      <c r="T162" s="26"/>
      <c r="W162" s="26"/>
      <c r="X162" s="26"/>
      <c r="Y162" s="26"/>
      <c r="Z162" s="26"/>
    </row>
    <row r="163" spans="3:26" x14ac:dyDescent="0.2">
      <c r="C163" s="231"/>
      <c r="T163" s="26"/>
      <c r="W163" s="26"/>
      <c r="X163" s="26"/>
      <c r="Y163" s="26"/>
      <c r="Z163" s="26"/>
    </row>
    <row r="164" spans="3:26" x14ac:dyDescent="0.2">
      <c r="C164" s="231"/>
      <c r="T164" s="26"/>
      <c r="W164" s="26"/>
      <c r="X164" s="26"/>
      <c r="Y164" s="26"/>
      <c r="Z164" s="26"/>
    </row>
    <row r="165" spans="3:26" ht="12.75" customHeight="1" x14ac:dyDescent="0.2">
      <c r="C165" s="231"/>
      <c r="W165" s="26"/>
      <c r="X165" s="26"/>
      <c r="Y165" s="26"/>
      <c r="Z165" s="26"/>
    </row>
    <row r="166" spans="3:26" x14ac:dyDescent="0.2">
      <c r="C166" s="231"/>
      <c r="W166" s="26"/>
      <c r="X166" s="26"/>
      <c r="Y166" s="26"/>
      <c r="Z166" s="26"/>
    </row>
    <row r="167" spans="3:26" x14ac:dyDescent="0.2">
      <c r="C167" s="231"/>
      <c r="W167" s="26"/>
      <c r="X167" s="26"/>
      <c r="Y167" s="26"/>
      <c r="Z167" s="26"/>
    </row>
    <row r="168" spans="3:26" ht="18" customHeight="1" x14ac:dyDescent="0.2">
      <c r="C168" s="231"/>
    </row>
    <row r="169" spans="3:26" ht="12.75" customHeight="1" x14ac:dyDescent="0.2">
      <c r="C169" s="231"/>
    </row>
    <row r="170" spans="3:26" x14ac:dyDescent="0.2">
      <c r="C170" s="231"/>
    </row>
    <row r="171" spans="3:26" x14ac:dyDescent="0.2">
      <c r="C171" s="231"/>
    </row>
    <row r="172" spans="3:26" x14ac:dyDescent="0.2">
      <c r="C172" s="231"/>
    </row>
    <row r="173" spans="3:26" ht="12.75" customHeight="1" x14ac:dyDescent="0.2">
      <c r="C173" s="231"/>
    </row>
    <row r="174" spans="3:26" x14ac:dyDescent="0.2">
      <c r="C174" s="231"/>
    </row>
    <row r="175" spans="3:26" x14ac:dyDescent="0.2">
      <c r="C175" s="231"/>
    </row>
    <row r="176" spans="3:26" x14ac:dyDescent="0.2">
      <c r="C176" s="231"/>
    </row>
    <row r="177" spans="3:3" ht="12.75" customHeight="1" x14ac:dyDescent="0.2">
      <c r="C177" s="231"/>
    </row>
    <row r="178" spans="3:3" x14ac:dyDescent="0.2">
      <c r="C178" s="231"/>
    </row>
    <row r="179" spans="3:3" x14ac:dyDescent="0.2">
      <c r="C179" s="231"/>
    </row>
    <row r="180" spans="3:3" x14ac:dyDescent="0.2">
      <c r="C180" s="231"/>
    </row>
    <row r="181" spans="3:3" ht="12.75" customHeight="1" x14ac:dyDescent="0.2">
      <c r="C181" s="231"/>
    </row>
    <row r="182" spans="3:3" x14ac:dyDescent="0.2">
      <c r="C182" s="231"/>
    </row>
    <row r="183" spans="3:3" x14ac:dyDescent="0.2">
      <c r="C183" s="231"/>
    </row>
    <row r="184" spans="3:3" x14ac:dyDescent="0.2">
      <c r="C184" s="231"/>
    </row>
    <row r="185" spans="3:3" ht="12.75" customHeight="1" x14ac:dyDescent="0.2">
      <c r="C185" s="231"/>
    </row>
    <row r="186" spans="3:3" x14ac:dyDescent="0.2">
      <c r="C186" s="231"/>
    </row>
    <row r="187" spans="3:3" x14ac:dyDescent="0.2">
      <c r="C187" s="231"/>
    </row>
    <row r="188" spans="3:3" x14ac:dyDescent="0.2">
      <c r="C188" s="231"/>
    </row>
    <row r="189" spans="3:3" ht="12.75" customHeight="1" x14ac:dyDescent="0.2">
      <c r="C189" s="231"/>
    </row>
    <row r="190" spans="3:3" x14ac:dyDescent="0.2">
      <c r="C190" s="231"/>
    </row>
    <row r="191" spans="3:3" x14ac:dyDescent="0.2">
      <c r="C191" s="231"/>
    </row>
    <row r="192" spans="3:3" x14ac:dyDescent="0.2">
      <c r="C192" s="231"/>
    </row>
    <row r="193" spans="3:3" ht="12.75" customHeight="1" x14ac:dyDescent="0.2">
      <c r="C193" s="231"/>
    </row>
    <row r="194" spans="3:3" x14ac:dyDescent="0.2">
      <c r="C194" s="231"/>
    </row>
    <row r="195" spans="3:3" x14ac:dyDescent="0.2">
      <c r="C195" s="231"/>
    </row>
    <row r="196" spans="3:3" x14ac:dyDescent="0.2">
      <c r="C196" s="231"/>
    </row>
    <row r="197" spans="3:3" ht="12.75" customHeight="1" x14ac:dyDescent="0.2">
      <c r="C197" s="231"/>
    </row>
    <row r="198" spans="3:3" x14ac:dyDescent="0.2">
      <c r="C198" s="231"/>
    </row>
    <row r="199" spans="3:3" x14ac:dyDescent="0.2">
      <c r="C199" s="231"/>
    </row>
    <row r="200" spans="3:3" x14ac:dyDescent="0.2">
      <c r="C200" s="231"/>
    </row>
    <row r="201" spans="3:3" ht="12.75" customHeight="1" x14ac:dyDescent="0.2">
      <c r="C201" s="231"/>
    </row>
    <row r="202" spans="3:3" x14ac:dyDescent="0.2">
      <c r="C202" s="231"/>
    </row>
    <row r="203" spans="3:3" x14ac:dyDescent="0.2">
      <c r="C203" s="231"/>
    </row>
    <row r="204" spans="3:3" x14ac:dyDescent="0.2">
      <c r="C204" s="231"/>
    </row>
    <row r="205" spans="3:3" ht="12.75" customHeight="1" x14ac:dyDescent="0.2">
      <c r="C205" s="231"/>
    </row>
    <row r="206" spans="3:3" x14ac:dyDescent="0.2">
      <c r="C206" s="231"/>
    </row>
    <row r="207" spans="3:3" x14ac:dyDescent="0.2">
      <c r="C207" s="231"/>
    </row>
    <row r="208" spans="3:3" x14ac:dyDescent="0.2">
      <c r="C208" s="231"/>
    </row>
    <row r="209" spans="3:3" ht="12.75" customHeight="1" x14ac:dyDescent="0.2">
      <c r="C209" s="231"/>
    </row>
    <row r="210" spans="3:3" x14ac:dyDescent="0.2">
      <c r="C210" s="231"/>
    </row>
    <row r="211" spans="3:3" x14ac:dyDescent="0.2">
      <c r="C211" s="231"/>
    </row>
    <row r="212" spans="3:3" x14ac:dyDescent="0.2">
      <c r="C212" s="231"/>
    </row>
    <row r="213" spans="3:3" ht="12.75" customHeight="1" x14ac:dyDescent="0.2">
      <c r="C213" s="231"/>
    </row>
    <row r="214" spans="3:3" x14ac:dyDescent="0.2">
      <c r="C214" s="231"/>
    </row>
    <row r="215" spans="3:3" x14ac:dyDescent="0.2">
      <c r="C215" s="231"/>
    </row>
    <row r="216" spans="3:3" x14ac:dyDescent="0.2">
      <c r="C216" s="231"/>
    </row>
    <row r="217" spans="3:3" ht="12.75" customHeight="1" x14ac:dyDescent="0.2">
      <c r="C217" s="231"/>
    </row>
    <row r="218" spans="3:3" x14ac:dyDescent="0.2">
      <c r="C218" s="231"/>
    </row>
    <row r="219" spans="3:3" x14ac:dyDescent="0.2">
      <c r="C219" s="231"/>
    </row>
    <row r="220" spans="3:3" x14ac:dyDescent="0.2">
      <c r="C220" s="231"/>
    </row>
    <row r="221" spans="3:3" ht="12.75" customHeight="1" x14ac:dyDescent="0.2">
      <c r="C221" s="231"/>
    </row>
    <row r="222" spans="3:3" x14ac:dyDescent="0.2">
      <c r="C222" s="231"/>
    </row>
    <row r="223" spans="3:3" x14ac:dyDescent="0.2">
      <c r="C223" s="231"/>
    </row>
    <row r="224" spans="3:3" x14ac:dyDescent="0.2">
      <c r="C224" s="231"/>
    </row>
    <row r="225" spans="3:3" ht="12.75" customHeight="1" x14ac:dyDescent="0.2">
      <c r="C225" s="231"/>
    </row>
    <row r="226" spans="3:3" x14ac:dyDescent="0.2">
      <c r="C226" s="231"/>
    </row>
    <row r="227" spans="3:3" x14ac:dyDescent="0.2">
      <c r="C227" s="231"/>
    </row>
    <row r="228" spans="3:3" x14ac:dyDescent="0.2">
      <c r="C228" s="231"/>
    </row>
    <row r="229" spans="3:3" ht="12.75" customHeight="1" x14ac:dyDescent="0.2">
      <c r="C229" s="231"/>
    </row>
    <row r="230" spans="3:3" x14ac:dyDescent="0.2">
      <c r="C230" s="231"/>
    </row>
    <row r="231" spans="3:3" x14ac:dyDescent="0.2">
      <c r="C231" s="231"/>
    </row>
    <row r="232" spans="3:3" x14ac:dyDescent="0.2">
      <c r="C232" s="231"/>
    </row>
    <row r="233" spans="3:3" ht="12.75" customHeight="1" x14ac:dyDescent="0.2">
      <c r="C233" s="231"/>
    </row>
    <row r="234" spans="3:3" x14ac:dyDescent="0.2">
      <c r="C234" s="231"/>
    </row>
    <row r="235" spans="3:3" x14ac:dyDescent="0.2">
      <c r="C235" s="231"/>
    </row>
    <row r="236" spans="3:3" x14ac:dyDescent="0.2">
      <c r="C236" s="231"/>
    </row>
    <row r="237" spans="3:3" ht="12.75" customHeight="1" x14ac:dyDescent="0.2">
      <c r="C237" s="231"/>
    </row>
    <row r="238" spans="3:3" x14ac:dyDescent="0.2">
      <c r="C238" s="231"/>
    </row>
    <row r="239" spans="3:3" x14ac:dyDescent="0.2">
      <c r="C239" s="231"/>
    </row>
    <row r="240" spans="3:3" x14ac:dyDescent="0.2">
      <c r="C240" s="231"/>
    </row>
    <row r="241" spans="3:3" ht="12.75" customHeight="1" x14ac:dyDescent="0.2">
      <c r="C241" s="231"/>
    </row>
    <row r="242" spans="3:3" x14ac:dyDescent="0.2">
      <c r="C242" s="231"/>
    </row>
    <row r="243" spans="3:3" x14ac:dyDescent="0.2">
      <c r="C243" s="231"/>
    </row>
    <row r="244" spans="3:3" x14ac:dyDescent="0.2">
      <c r="C244" s="231"/>
    </row>
    <row r="245" spans="3:3" ht="12.75" customHeight="1" x14ac:dyDescent="0.2">
      <c r="C245" s="231"/>
    </row>
    <row r="246" spans="3:3" x14ac:dyDescent="0.2">
      <c r="C246" s="231"/>
    </row>
    <row r="247" spans="3:3" x14ac:dyDescent="0.2">
      <c r="C247" s="231"/>
    </row>
    <row r="248" spans="3:3" x14ac:dyDescent="0.2">
      <c r="C248" s="231"/>
    </row>
    <row r="249" spans="3:3" ht="12.75" customHeight="1" x14ac:dyDescent="0.2">
      <c r="C249" s="231"/>
    </row>
    <row r="250" spans="3:3" x14ac:dyDescent="0.2">
      <c r="C250" s="231"/>
    </row>
    <row r="251" spans="3:3" x14ac:dyDescent="0.2">
      <c r="C251" s="231"/>
    </row>
    <row r="252" spans="3:3" x14ac:dyDescent="0.2">
      <c r="C252" s="231"/>
    </row>
    <row r="253" spans="3:3" ht="12.75" customHeight="1" x14ac:dyDescent="0.2">
      <c r="C253" s="231"/>
    </row>
    <row r="254" spans="3:3" x14ac:dyDescent="0.2">
      <c r="C254" s="231"/>
    </row>
    <row r="255" spans="3:3" x14ac:dyDescent="0.2">
      <c r="C255" s="231"/>
    </row>
    <row r="256" spans="3:3" x14ac:dyDescent="0.2">
      <c r="C256" s="231"/>
    </row>
    <row r="257" spans="3:3" ht="12.75" customHeight="1" x14ac:dyDescent="0.2">
      <c r="C257" s="231"/>
    </row>
    <row r="258" spans="3:3" x14ac:dyDescent="0.2">
      <c r="C258" s="231"/>
    </row>
    <row r="259" spans="3:3" x14ac:dyDescent="0.2">
      <c r="C259" s="231"/>
    </row>
    <row r="260" spans="3:3" x14ac:dyDescent="0.2">
      <c r="C260" s="231"/>
    </row>
    <row r="261" spans="3:3" ht="12.75" customHeight="1" x14ac:dyDescent="0.2">
      <c r="C261" s="231"/>
    </row>
    <row r="262" spans="3:3" x14ac:dyDescent="0.2">
      <c r="C262" s="231"/>
    </row>
    <row r="263" spans="3:3" x14ac:dyDescent="0.2">
      <c r="C263" s="231"/>
    </row>
    <row r="264" spans="3:3" x14ac:dyDescent="0.2">
      <c r="C264" s="231"/>
    </row>
    <row r="265" spans="3:3" ht="12.75" customHeight="1" x14ac:dyDescent="0.2">
      <c r="C265" s="231"/>
    </row>
    <row r="266" spans="3:3" x14ac:dyDescent="0.2">
      <c r="C266" s="231"/>
    </row>
    <row r="267" spans="3:3" x14ac:dyDescent="0.2">
      <c r="C267" s="231"/>
    </row>
    <row r="268" spans="3:3" x14ac:dyDescent="0.2">
      <c r="C268" s="231"/>
    </row>
    <row r="269" spans="3:3" ht="12.75" customHeight="1" x14ac:dyDescent="0.2">
      <c r="C269" s="231"/>
    </row>
    <row r="270" spans="3:3" x14ac:dyDescent="0.2">
      <c r="C270" s="231"/>
    </row>
    <row r="271" spans="3:3" x14ac:dyDescent="0.2">
      <c r="C271" s="231"/>
    </row>
    <row r="272" spans="3:3" x14ac:dyDescent="0.2">
      <c r="C272" s="231"/>
    </row>
    <row r="273" spans="3:3" ht="12.75" customHeight="1" x14ac:dyDescent="0.2">
      <c r="C273" s="231"/>
    </row>
    <row r="274" spans="3:3" x14ac:dyDescent="0.2">
      <c r="C274" s="231"/>
    </row>
    <row r="275" spans="3:3" x14ac:dyDescent="0.2">
      <c r="C275" s="231"/>
    </row>
    <row r="276" spans="3:3" x14ac:dyDescent="0.2">
      <c r="C276" s="231"/>
    </row>
    <row r="277" spans="3:3" ht="12.75" customHeight="1" x14ac:dyDescent="0.2">
      <c r="C277" s="231"/>
    </row>
    <row r="278" spans="3:3" x14ac:dyDescent="0.2">
      <c r="C278" s="231"/>
    </row>
    <row r="279" spans="3:3" x14ac:dyDescent="0.2">
      <c r="C279" s="231"/>
    </row>
    <row r="280" spans="3:3" x14ac:dyDescent="0.2">
      <c r="C280" s="231"/>
    </row>
    <row r="281" spans="3:3" ht="12.75" customHeight="1" x14ac:dyDescent="0.2">
      <c r="C281" s="231"/>
    </row>
    <row r="282" spans="3:3" x14ac:dyDescent="0.2">
      <c r="C282" s="231"/>
    </row>
    <row r="283" spans="3:3" x14ac:dyDescent="0.2">
      <c r="C283" s="231"/>
    </row>
    <row r="284" spans="3:3" x14ac:dyDescent="0.2">
      <c r="C284" s="231"/>
    </row>
    <row r="285" spans="3:3" ht="12.75" customHeight="1" x14ac:dyDescent="0.2">
      <c r="C285" s="231"/>
    </row>
    <row r="286" spans="3:3" x14ac:dyDescent="0.2">
      <c r="C286" s="231"/>
    </row>
    <row r="287" spans="3:3" x14ac:dyDescent="0.2">
      <c r="C287" s="231"/>
    </row>
    <row r="288" spans="3:3" x14ac:dyDescent="0.2">
      <c r="C288" s="231"/>
    </row>
    <row r="289" spans="3:3" ht="12.75" customHeight="1" x14ac:dyDescent="0.2">
      <c r="C289" s="231"/>
    </row>
    <row r="290" spans="3:3" x14ac:dyDescent="0.2">
      <c r="C290" s="231"/>
    </row>
    <row r="291" spans="3:3" x14ac:dyDescent="0.2">
      <c r="C291" s="231"/>
    </row>
    <row r="292" spans="3:3" x14ac:dyDescent="0.2">
      <c r="C292" s="231"/>
    </row>
    <row r="293" spans="3:3" ht="12.75" customHeight="1" x14ac:dyDescent="0.2">
      <c r="C293" s="231"/>
    </row>
    <row r="294" spans="3:3" x14ac:dyDescent="0.2">
      <c r="C294" s="231"/>
    </row>
  </sheetData>
  <mergeCells count="24">
    <mergeCell ref="E8:I8"/>
    <mergeCell ref="J8:Q8"/>
    <mergeCell ref="D8:D11"/>
    <mergeCell ref="A5:B5"/>
    <mergeCell ref="A6:B6"/>
    <mergeCell ref="A8:A11"/>
    <mergeCell ref="B8:B11"/>
    <mergeCell ref="C8:C11"/>
    <mergeCell ref="R8:R11"/>
    <mergeCell ref="E9:E11"/>
    <mergeCell ref="F9:F11"/>
    <mergeCell ref="G9:H9"/>
    <mergeCell ref="I9:I11"/>
    <mergeCell ref="J9:J11"/>
    <mergeCell ref="G10:G11"/>
    <mergeCell ref="H10:H11"/>
    <mergeCell ref="M10:M11"/>
    <mergeCell ref="N10:N11"/>
    <mergeCell ref="P10:P11"/>
    <mergeCell ref="K9:K11"/>
    <mergeCell ref="L9:L11"/>
    <mergeCell ref="M9:N9"/>
    <mergeCell ref="O9:O11"/>
    <mergeCell ref="P9:Q9"/>
  </mergeCells>
  <pageMargins left="0.19685039370078741" right="0.19685039370078741" top="0.98425196850393704" bottom="0.51181102362204722" header="0" footer="0"/>
  <pageSetup paperSize="9" scale="55" fitToHeight="3" orientation="landscape" r:id="rId1"/>
  <headerFooter differentFirst="1" alignWithMargins="0">
    <oddHeader>&amp;C&amp;P&amp;RПродовження додатку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97"/>
  <sheetViews>
    <sheetView view="pageBreakPreview" topLeftCell="A80" zoomScale="77" zoomScaleNormal="100" zoomScaleSheetLayoutView="77" workbookViewId="0">
      <selection activeCell="A72" sqref="A72:C72"/>
    </sheetView>
  </sheetViews>
  <sheetFormatPr defaultRowHeight="12.75" x14ac:dyDescent="0.2"/>
  <cols>
    <col min="1" max="1" width="21.85546875" customWidth="1"/>
    <col min="2" max="2" width="21" customWidth="1"/>
    <col min="3" max="3" width="62.28515625" customWidth="1"/>
    <col min="4" max="4" width="17.140625" customWidth="1"/>
  </cols>
  <sheetData>
    <row r="1" spans="1:30" ht="5.45" customHeight="1" x14ac:dyDescent="0.2"/>
    <row r="2" spans="1:30" ht="18.75" x14ac:dyDescent="0.3">
      <c r="C2" s="723" t="s">
        <v>607</v>
      </c>
      <c r="D2" s="723"/>
    </row>
    <row r="3" spans="1:30" ht="18.75" x14ac:dyDescent="0.3">
      <c r="C3" s="723" t="s">
        <v>593</v>
      </c>
      <c r="D3" s="723"/>
    </row>
    <row r="4" spans="1:30" ht="18.75" hidden="1" x14ac:dyDescent="0.3">
      <c r="C4" s="373" t="s">
        <v>594</v>
      </c>
      <c r="D4" s="373"/>
    </row>
    <row r="5" spans="1:30" ht="18.75" x14ac:dyDescent="0.3">
      <c r="C5" s="30" t="s">
        <v>626</v>
      </c>
      <c r="D5" s="30"/>
    </row>
    <row r="6" spans="1:30" ht="10.9" customHeight="1" x14ac:dyDescent="0.3">
      <c r="C6" s="30"/>
      <c r="D6" s="30"/>
    </row>
    <row r="8" spans="1:30" ht="25.9" customHeight="1" x14ac:dyDescent="0.3">
      <c r="B8" s="724" t="s">
        <v>562</v>
      </c>
      <c r="C8" s="724"/>
    </row>
    <row r="9" spans="1:30" ht="19.149999999999999" customHeight="1" x14ac:dyDescent="0.3">
      <c r="B9" s="725">
        <v>1753200000</v>
      </c>
      <c r="C9" s="726"/>
    </row>
    <row r="10" spans="1:30" ht="11.45" customHeight="1" x14ac:dyDescent="0.2">
      <c r="C10" s="489" t="s">
        <v>595</v>
      </c>
    </row>
    <row r="11" spans="1:30" ht="21.6" customHeight="1" x14ac:dyDescent="0.3">
      <c r="A11" s="698" t="s">
        <v>443</v>
      </c>
      <c r="B11" s="698"/>
      <c r="C11" s="698"/>
      <c r="D11" s="698"/>
    </row>
    <row r="12" spans="1:30" ht="3.6" customHeight="1" x14ac:dyDescent="0.2"/>
    <row r="13" spans="1:30" x14ac:dyDescent="0.2">
      <c r="D13" s="293" t="s">
        <v>444</v>
      </c>
    </row>
    <row r="14" spans="1:30" ht="13.15" customHeight="1" x14ac:dyDescent="0.2">
      <c r="A14" s="727" t="s">
        <v>596</v>
      </c>
      <c r="B14" s="729" t="s">
        <v>597</v>
      </c>
      <c r="C14" s="730"/>
      <c r="D14" s="733" t="s">
        <v>199</v>
      </c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</row>
    <row r="15" spans="1:30" ht="49.5" customHeight="1" x14ac:dyDescent="0.2">
      <c r="A15" s="728"/>
      <c r="B15" s="731"/>
      <c r="C15" s="732"/>
      <c r="D15" s="734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4"/>
      <c r="Z15" s="294"/>
      <c r="AA15" s="294"/>
      <c r="AB15" s="294"/>
      <c r="AC15" s="294"/>
      <c r="AD15" s="294"/>
    </row>
    <row r="16" spans="1:30" ht="11.45" customHeight="1" x14ac:dyDescent="0.2">
      <c r="A16" s="490">
        <v>1</v>
      </c>
      <c r="B16" s="735">
        <v>2</v>
      </c>
      <c r="C16" s="736"/>
      <c r="D16" s="491">
        <v>3</v>
      </c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</row>
    <row r="17" spans="1:30" ht="18.75" x14ac:dyDescent="0.3">
      <c r="A17" s="716" t="s">
        <v>445</v>
      </c>
      <c r="B17" s="717"/>
      <c r="C17" s="718"/>
      <c r="D17" s="719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</row>
    <row r="18" spans="1:30" s="31" customFormat="1" ht="22.15" hidden="1" customHeight="1" x14ac:dyDescent="0.3">
      <c r="A18" s="492">
        <v>41030000</v>
      </c>
      <c r="B18" s="737" t="s">
        <v>446</v>
      </c>
      <c r="C18" s="738"/>
      <c r="D18" s="493">
        <f>SUM(D19:D21)</f>
        <v>0</v>
      </c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</row>
    <row r="19" spans="1:30" s="31" customFormat="1" ht="34.9" hidden="1" customHeight="1" x14ac:dyDescent="0.3">
      <c r="A19" s="492">
        <v>41034500</v>
      </c>
      <c r="B19" s="721" t="s">
        <v>583</v>
      </c>
      <c r="C19" s="722"/>
      <c r="D19" s="494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</row>
    <row r="20" spans="1:30" s="31" customFormat="1" ht="55.9" hidden="1" customHeight="1" x14ac:dyDescent="0.3">
      <c r="A20" s="492">
        <v>41035500</v>
      </c>
      <c r="B20" s="721" t="s">
        <v>584</v>
      </c>
      <c r="C20" s="722"/>
      <c r="D20" s="494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</row>
    <row r="21" spans="1:30" s="31" customFormat="1" ht="51.6" hidden="1" customHeight="1" x14ac:dyDescent="0.3">
      <c r="A21" s="492">
        <v>41035600</v>
      </c>
      <c r="B21" s="721" t="s">
        <v>585</v>
      </c>
      <c r="C21" s="722"/>
      <c r="D21" s="494"/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</row>
    <row r="22" spans="1:30" s="31" customFormat="1" ht="18.75" hidden="1" x14ac:dyDescent="0.3">
      <c r="A22" s="492"/>
      <c r="B22" s="708" t="s">
        <v>448</v>
      </c>
      <c r="C22" s="709"/>
      <c r="D22" s="494">
        <f>SUM(D19:D21)</f>
        <v>0</v>
      </c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</row>
    <row r="23" spans="1:30" s="31" customFormat="1" ht="20.45" customHeight="1" x14ac:dyDescent="0.3">
      <c r="A23" s="495">
        <v>41030000</v>
      </c>
      <c r="B23" s="710" t="s">
        <v>446</v>
      </c>
      <c r="C23" s="711"/>
      <c r="D23" s="496">
        <f>SUM(D26)</f>
        <v>184313300</v>
      </c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</row>
    <row r="24" spans="1:30" s="31" customFormat="1" ht="230.25" hidden="1" customHeight="1" x14ac:dyDescent="0.3">
      <c r="A24" s="495">
        <v>41050400</v>
      </c>
      <c r="B24" s="692" t="s">
        <v>447</v>
      </c>
      <c r="C24" s="693"/>
      <c r="D24" s="496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</row>
    <row r="25" spans="1:30" s="31" customFormat="1" ht="281.25" hidden="1" customHeight="1" x14ac:dyDescent="0.3">
      <c r="A25" s="495">
        <v>41050600</v>
      </c>
      <c r="B25" s="710" t="s">
        <v>446</v>
      </c>
      <c r="C25" s="711"/>
      <c r="D25" s="496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</row>
    <row r="26" spans="1:30" s="31" customFormat="1" ht="28.5" customHeight="1" x14ac:dyDescent="0.3">
      <c r="A26" s="497">
        <v>41033900</v>
      </c>
      <c r="B26" s="692" t="s">
        <v>447</v>
      </c>
      <c r="C26" s="693"/>
      <c r="D26" s="496">
        <v>184313300</v>
      </c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</row>
    <row r="27" spans="1:30" s="31" customFormat="1" ht="20.45" customHeight="1" x14ac:dyDescent="0.3">
      <c r="A27" s="495">
        <v>9900000000</v>
      </c>
      <c r="B27" s="692" t="s">
        <v>448</v>
      </c>
      <c r="C27" s="693"/>
      <c r="D27" s="496">
        <v>184313300</v>
      </c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</row>
    <row r="28" spans="1:30" s="31" customFormat="1" ht="20.45" customHeight="1" x14ac:dyDescent="0.3">
      <c r="A28" s="497">
        <v>41050000</v>
      </c>
      <c r="B28" s="712" t="s">
        <v>449</v>
      </c>
      <c r="C28" s="713"/>
      <c r="D28" s="496">
        <v>2085300</v>
      </c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</row>
    <row r="29" spans="1:30" s="31" customFormat="1" ht="37.15" customHeight="1" x14ac:dyDescent="0.3">
      <c r="A29" s="497">
        <v>41051000</v>
      </c>
      <c r="B29" s="714" t="s">
        <v>559</v>
      </c>
      <c r="C29" s="715"/>
      <c r="D29" s="496">
        <v>2085300</v>
      </c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</row>
    <row r="30" spans="1:30" s="31" customFormat="1" ht="21.6" customHeight="1" x14ac:dyDescent="0.3">
      <c r="A30" s="497">
        <v>1710000000</v>
      </c>
      <c r="B30" s="714" t="s">
        <v>450</v>
      </c>
      <c r="C30" s="715"/>
      <c r="D30" s="496">
        <v>2085300</v>
      </c>
      <c r="E30" s="298"/>
      <c r="F30" s="298"/>
      <c r="G30" s="298"/>
      <c r="H30" s="298"/>
      <c r="I30" s="298"/>
      <c r="J30" s="298"/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  <c r="V30" s="298"/>
      <c r="W30" s="298"/>
      <c r="X30" s="298"/>
      <c r="Y30" s="298"/>
      <c r="Z30" s="298"/>
      <c r="AA30" s="298"/>
      <c r="AB30" s="298"/>
      <c r="AC30" s="298"/>
      <c r="AD30" s="298"/>
    </row>
    <row r="31" spans="1:30" s="31" customFormat="1" ht="21.75" customHeight="1" x14ac:dyDescent="0.3">
      <c r="A31" s="498"/>
      <c r="B31" s="499"/>
      <c r="C31" s="500"/>
      <c r="D31" s="494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8"/>
      <c r="AB31" s="298"/>
      <c r="AC31" s="298"/>
      <c r="AD31" s="298"/>
    </row>
    <row r="32" spans="1:30" s="31" customFormat="1" ht="18.600000000000001" customHeight="1" x14ac:dyDescent="0.3">
      <c r="A32" s="716" t="s">
        <v>598</v>
      </c>
      <c r="B32" s="717"/>
      <c r="C32" s="718"/>
      <c r="D32" s="719"/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</row>
    <row r="33" spans="1:30" s="31" customFormat="1" ht="18.600000000000001" customHeight="1" x14ac:dyDescent="0.3">
      <c r="A33" s="501"/>
      <c r="B33" s="710"/>
      <c r="C33" s="720"/>
      <c r="D33" s="502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</row>
    <row r="34" spans="1:30" s="31" customFormat="1" ht="23.45" hidden="1" customHeight="1" x14ac:dyDescent="0.3">
      <c r="A34" s="495">
        <v>41050000</v>
      </c>
      <c r="B34" s="692" t="s">
        <v>449</v>
      </c>
      <c r="C34" s="693"/>
      <c r="D34" s="503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8"/>
      <c r="X34" s="298"/>
      <c r="Y34" s="298"/>
      <c r="Z34" s="298"/>
      <c r="AA34" s="298"/>
      <c r="AB34" s="298"/>
      <c r="AC34" s="298"/>
      <c r="AD34" s="298"/>
    </row>
    <row r="35" spans="1:30" s="31" customFormat="1" ht="21.6" hidden="1" customHeight="1" x14ac:dyDescent="0.3">
      <c r="A35" s="495">
        <v>41053900</v>
      </c>
      <c r="B35" s="692" t="s">
        <v>179</v>
      </c>
      <c r="C35" s="693"/>
      <c r="D35" s="504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298"/>
      <c r="Y35" s="298"/>
      <c r="Z35" s="298"/>
      <c r="AA35" s="298"/>
      <c r="AB35" s="298"/>
      <c r="AC35" s="298"/>
      <c r="AD35" s="298"/>
    </row>
    <row r="36" spans="1:30" s="31" customFormat="1" ht="21.6" hidden="1" customHeight="1" x14ac:dyDescent="0.3">
      <c r="A36" s="495">
        <v>17100000000</v>
      </c>
      <c r="B36" s="692" t="s">
        <v>450</v>
      </c>
      <c r="C36" s="693"/>
      <c r="D36" s="496">
        <f>SUM(D35)</f>
        <v>0</v>
      </c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8"/>
      <c r="P36" s="298"/>
      <c r="Q36" s="298"/>
      <c r="R36" s="298"/>
      <c r="S36" s="298"/>
      <c r="T36" s="298"/>
      <c r="U36" s="298"/>
      <c r="V36" s="298"/>
      <c r="W36" s="298"/>
      <c r="X36" s="298"/>
      <c r="Y36" s="298"/>
      <c r="Z36" s="298"/>
      <c r="AA36" s="298"/>
      <c r="AB36" s="298"/>
      <c r="AC36" s="298"/>
      <c r="AD36" s="298"/>
    </row>
    <row r="37" spans="1:30" s="31" customFormat="1" ht="20.25" x14ac:dyDescent="0.3">
      <c r="A37" s="505" t="s">
        <v>451</v>
      </c>
      <c r="B37" s="694" t="s">
        <v>599</v>
      </c>
      <c r="C37" s="695"/>
      <c r="D37" s="506">
        <f>SUM(D38)</f>
        <v>186398600</v>
      </c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8"/>
      <c r="X37" s="298"/>
      <c r="Y37" s="298"/>
      <c r="Z37" s="298"/>
      <c r="AA37" s="298"/>
      <c r="AB37" s="298"/>
      <c r="AC37" s="298"/>
      <c r="AD37" s="298"/>
    </row>
    <row r="38" spans="1:30" s="31" customFormat="1" ht="20.25" x14ac:dyDescent="0.3">
      <c r="A38" s="505" t="s">
        <v>451</v>
      </c>
      <c r="B38" s="692" t="s">
        <v>453</v>
      </c>
      <c r="C38" s="693"/>
      <c r="D38" s="496">
        <f>SUM(D23,D28)</f>
        <v>186398600</v>
      </c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  <c r="V38" s="298"/>
      <c r="W38" s="298"/>
      <c r="X38" s="298"/>
      <c r="Y38" s="298"/>
      <c r="Z38" s="298"/>
      <c r="AA38" s="298"/>
      <c r="AB38" s="298"/>
      <c r="AC38" s="298"/>
      <c r="AD38" s="298"/>
    </row>
    <row r="39" spans="1:30" s="31" customFormat="1" ht="20.25" x14ac:dyDescent="0.3">
      <c r="A39" s="507" t="s">
        <v>451</v>
      </c>
      <c r="B39" s="696" t="s">
        <v>454</v>
      </c>
      <c r="C39" s="697"/>
      <c r="D39" s="50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</row>
    <row r="40" spans="1:30" ht="10.15" customHeight="1" x14ac:dyDescent="0.3">
      <c r="A40" s="295"/>
      <c r="B40" s="295"/>
      <c r="C40" s="296"/>
      <c r="D40" s="297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</row>
    <row r="41" spans="1:30" ht="3.6" customHeight="1" x14ac:dyDescent="0.3">
      <c r="A41" s="295"/>
      <c r="B41" s="295"/>
      <c r="C41" s="296"/>
      <c r="D41" s="297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</row>
    <row r="42" spans="1:30" ht="18.75" x14ac:dyDescent="0.3">
      <c r="A42" s="698" t="s">
        <v>455</v>
      </c>
      <c r="B42" s="699"/>
      <c r="C42" s="699"/>
      <c r="D42" s="699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</row>
    <row r="43" spans="1:30" ht="6" customHeight="1" x14ac:dyDescent="0.2"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</row>
    <row r="44" spans="1:30" ht="11.45" customHeight="1" thickBot="1" x14ac:dyDescent="0.25">
      <c r="D44" s="293" t="s">
        <v>444</v>
      </c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</row>
    <row r="45" spans="1:30" ht="21" customHeight="1" x14ac:dyDescent="0.2">
      <c r="A45" s="700" t="s">
        <v>456</v>
      </c>
      <c r="B45" s="702" t="s">
        <v>457</v>
      </c>
      <c r="C45" s="704" t="s">
        <v>458</v>
      </c>
      <c r="D45" s="706" t="s">
        <v>199</v>
      </c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</row>
    <row r="46" spans="1:30" ht="88.5" customHeight="1" x14ac:dyDescent="0.2">
      <c r="A46" s="701"/>
      <c r="B46" s="703"/>
      <c r="C46" s="705"/>
      <c r="D46" s="707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</row>
    <row r="47" spans="1:30" ht="12" customHeight="1" x14ac:dyDescent="0.2">
      <c r="A47" s="509">
        <v>1</v>
      </c>
      <c r="B47" s="510">
        <v>2</v>
      </c>
      <c r="C47" s="510">
        <v>3</v>
      </c>
      <c r="D47" s="511">
        <v>4</v>
      </c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</row>
    <row r="48" spans="1:30" ht="26.25" hidden="1" customHeight="1" x14ac:dyDescent="0.3">
      <c r="A48" s="512" t="s">
        <v>391</v>
      </c>
      <c r="B48" s="513" t="s">
        <v>394</v>
      </c>
      <c r="C48" s="514" t="s">
        <v>396</v>
      </c>
      <c r="D48" s="515">
        <f>SUM(D50,D54,D56)</f>
        <v>0</v>
      </c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</row>
    <row r="49" spans="1:30" ht="26.25" hidden="1" customHeight="1" x14ac:dyDescent="0.3">
      <c r="A49" s="512" t="s">
        <v>600</v>
      </c>
      <c r="B49" s="513"/>
      <c r="C49" s="514" t="s">
        <v>450</v>
      </c>
      <c r="D49" s="515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</row>
    <row r="50" spans="1:30" ht="26.25" hidden="1" customHeight="1" x14ac:dyDescent="0.3">
      <c r="A50" s="516" t="s">
        <v>601</v>
      </c>
      <c r="B50" s="517"/>
      <c r="C50" s="517" t="s">
        <v>459</v>
      </c>
      <c r="D50" s="515">
        <f>D51+D52</f>
        <v>0</v>
      </c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</row>
    <row r="51" spans="1:30" ht="38.25" hidden="1" customHeight="1" x14ac:dyDescent="0.3">
      <c r="A51" s="680" t="s">
        <v>602</v>
      </c>
      <c r="B51" s="681"/>
      <c r="C51" s="681"/>
      <c r="D51" s="518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</row>
    <row r="52" spans="1:30" ht="38.25" hidden="1" customHeight="1" x14ac:dyDescent="0.3">
      <c r="A52" s="680" t="s">
        <v>603</v>
      </c>
      <c r="B52" s="681"/>
      <c r="C52" s="681"/>
      <c r="D52" s="518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</row>
    <row r="53" spans="1:30" ht="38.25" hidden="1" customHeight="1" x14ac:dyDescent="0.3">
      <c r="A53" s="519"/>
      <c r="B53" s="520"/>
      <c r="C53" s="520"/>
      <c r="D53" s="518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</row>
    <row r="54" spans="1:30" ht="28.5" hidden="1" customHeight="1" x14ac:dyDescent="0.3">
      <c r="A54" s="521">
        <v>17543000000</v>
      </c>
      <c r="B54" s="522"/>
      <c r="C54" s="523" t="s">
        <v>604</v>
      </c>
      <c r="D54" s="515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</row>
    <row r="55" spans="1:30" ht="57.75" hidden="1" customHeight="1" x14ac:dyDescent="0.3">
      <c r="A55" s="682" t="s">
        <v>605</v>
      </c>
      <c r="B55" s="683"/>
      <c r="C55" s="684"/>
      <c r="D55" s="524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</row>
    <row r="56" spans="1:30" ht="25.5" hidden="1" customHeight="1" x14ac:dyDescent="0.3">
      <c r="A56" s="521">
        <v>17544000000</v>
      </c>
      <c r="B56" s="522"/>
      <c r="C56" s="523" t="s">
        <v>606</v>
      </c>
      <c r="D56" s="515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</row>
    <row r="57" spans="1:30" ht="57.75" hidden="1" customHeight="1" x14ac:dyDescent="0.3">
      <c r="A57" s="682" t="s">
        <v>605</v>
      </c>
      <c r="B57" s="683"/>
      <c r="C57" s="684"/>
      <c r="D57" s="525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</row>
    <row r="58" spans="1:30" ht="27.75" customHeight="1" x14ac:dyDescent="0.3">
      <c r="A58" s="685" t="s">
        <v>608</v>
      </c>
      <c r="B58" s="686"/>
      <c r="C58" s="687"/>
      <c r="D58" s="688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</row>
    <row r="59" spans="1:30" s="31" customFormat="1" ht="19.5" hidden="1" x14ac:dyDescent="0.3">
      <c r="A59" s="527">
        <v>3719110</v>
      </c>
      <c r="B59" s="528">
        <v>9110</v>
      </c>
      <c r="C59" s="529" t="s">
        <v>65</v>
      </c>
      <c r="D59" s="530">
        <f>SUM(D60)</f>
        <v>0</v>
      </c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</row>
    <row r="60" spans="1:30" s="31" customFormat="1" ht="19.5" hidden="1" x14ac:dyDescent="0.3">
      <c r="A60" s="531">
        <v>9900000000</v>
      </c>
      <c r="B60" s="532"/>
      <c r="C60" s="533" t="s">
        <v>448</v>
      </c>
      <c r="D60" s="530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</row>
    <row r="61" spans="1:30" s="23" customFormat="1" ht="27.75" customHeight="1" x14ac:dyDescent="0.3">
      <c r="A61" s="536" t="s">
        <v>391</v>
      </c>
      <c r="B61" s="537" t="s">
        <v>394</v>
      </c>
      <c r="C61" s="552" t="s">
        <v>396</v>
      </c>
      <c r="D61" s="551">
        <f>SUM(D67)</f>
        <v>2000000</v>
      </c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</row>
    <row r="62" spans="1:30" s="23" customFormat="1" ht="27" hidden="1" customHeight="1" x14ac:dyDescent="0.3">
      <c r="A62" s="594">
        <v>1754300000</v>
      </c>
      <c r="B62" s="595"/>
      <c r="C62" s="596" t="s">
        <v>609</v>
      </c>
      <c r="D62" s="551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</row>
    <row r="63" spans="1:30" s="23" customFormat="1" ht="60" hidden="1" customHeight="1" x14ac:dyDescent="0.3">
      <c r="A63" s="689" t="s">
        <v>610</v>
      </c>
      <c r="B63" s="690"/>
      <c r="C63" s="691"/>
      <c r="D63" s="55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</row>
    <row r="64" spans="1:30" s="23" customFormat="1" ht="27" hidden="1" customHeight="1" x14ac:dyDescent="0.3">
      <c r="A64" s="536" t="s">
        <v>404</v>
      </c>
      <c r="B64" s="537" t="s">
        <v>394</v>
      </c>
      <c r="C64" s="552" t="s">
        <v>396</v>
      </c>
      <c r="D64" s="551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</row>
    <row r="65" spans="1:30" s="23" customFormat="1" ht="28.5" hidden="1" customHeight="1" x14ac:dyDescent="0.3">
      <c r="A65" s="536" t="s">
        <v>611</v>
      </c>
      <c r="B65" s="537"/>
      <c r="C65" s="552" t="s">
        <v>450</v>
      </c>
      <c r="D65" s="551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</row>
    <row r="66" spans="1:30" s="23" customFormat="1" ht="57.75" hidden="1" customHeight="1" x14ac:dyDescent="0.3">
      <c r="A66" s="678" t="s">
        <v>612</v>
      </c>
      <c r="B66" s="679"/>
      <c r="C66" s="679"/>
      <c r="D66" s="55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</row>
    <row r="67" spans="1:30" s="23" customFormat="1" ht="26.25" customHeight="1" x14ac:dyDescent="0.3">
      <c r="A67" s="536" t="s">
        <v>613</v>
      </c>
      <c r="B67" s="563"/>
      <c r="C67" s="563" t="s">
        <v>459</v>
      </c>
      <c r="D67" s="551">
        <f>SUM(D68)</f>
        <v>2000000</v>
      </c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</row>
    <row r="68" spans="1:30" s="23" customFormat="1" ht="41.25" customHeight="1" x14ac:dyDescent="0.3">
      <c r="A68" s="676" t="s">
        <v>614</v>
      </c>
      <c r="B68" s="677"/>
      <c r="C68" s="677"/>
      <c r="D68" s="553">
        <v>2000000</v>
      </c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</row>
    <row r="69" spans="1:30" s="31" customFormat="1" ht="19.5" hidden="1" x14ac:dyDescent="0.3">
      <c r="A69" s="535"/>
      <c r="B69" s="532"/>
      <c r="C69" s="533"/>
      <c r="D69" s="530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8"/>
      <c r="Y69" s="298"/>
      <c r="Z69" s="298"/>
      <c r="AA69" s="298"/>
      <c r="AB69" s="298"/>
      <c r="AC69" s="298"/>
      <c r="AD69" s="298"/>
    </row>
    <row r="70" spans="1:30" s="23" customFormat="1" ht="55.5" customHeight="1" x14ac:dyDescent="0.3">
      <c r="A70" s="536" t="s">
        <v>392</v>
      </c>
      <c r="B70" s="537" t="s">
        <v>393</v>
      </c>
      <c r="C70" s="538" t="s">
        <v>395</v>
      </c>
      <c r="D70" s="539">
        <f>SUM(D71)</f>
        <v>6000000</v>
      </c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</row>
    <row r="71" spans="1:30" s="23" customFormat="1" ht="29.25" customHeight="1" x14ac:dyDescent="0.3">
      <c r="A71" s="540">
        <v>9900000000</v>
      </c>
      <c r="B71" s="541"/>
      <c r="C71" s="538" t="s">
        <v>448</v>
      </c>
      <c r="D71" s="539">
        <f>SUM(D72:D75)</f>
        <v>6000000</v>
      </c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</row>
    <row r="72" spans="1:30" s="23" customFormat="1" ht="59.25" customHeight="1" x14ac:dyDescent="0.3">
      <c r="A72" s="678" t="s">
        <v>615</v>
      </c>
      <c r="B72" s="679"/>
      <c r="C72" s="679"/>
      <c r="D72" s="542">
        <v>1000000</v>
      </c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</row>
    <row r="73" spans="1:30" s="23" customFormat="1" ht="60" customHeight="1" x14ac:dyDescent="0.3">
      <c r="A73" s="678" t="s">
        <v>616</v>
      </c>
      <c r="B73" s="679"/>
      <c r="C73" s="679"/>
      <c r="D73" s="542">
        <v>1000000</v>
      </c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</row>
    <row r="74" spans="1:30" s="23" customFormat="1" ht="60" customHeight="1" x14ac:dyDescent="0.3">
      <c r="A74" s="678" t="s">
        <v>617</v>
      </c>
      <c r="B74" s="679"/>
      <c r="C74" s="679"/>
      <c r="D74" s="542">
        <v>3000000</v>
      </c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</row>
    <row r="75" spans="1:30" s="23" customFormat="1" ht="58.5" customHeight="1" x14ac:dyDescent="0.3">
      <c r="A75" s="678" t="s">
        <v>618</v>
      </c>
      <c r="B75" s="679"/>
      <c r="C75" s="679"/>
      <c r="D75" s="543">
        <v>1000000</v>
      </c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</row>
    <row r="76" spans="1:30" s="31" customFormat="1" ht="78.75" hidden="1" customHeight="1" x14ac:dyDescent="0.3">
      <c r="A76" s="739" t="s">
        <v>619</v>
      </c>
      <c r="B76" s="740"/>
      <c r="C76" s="741"/>
      <c r="D76" s="544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</row>
    <row r="77" spans="1:30" s="31" customFormat="1" ht="94.5" hidden="1" customHeight="1" x14ac:dyDescent="0.3">
      <c r="A77" s="742" t="s">
        <v>620</v>
      </c>
      <c r="B77" s="743"/>
      <c r="C77" s="743"/>
      <c r="D77" s="545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</row>
    <row r="78" spans="1:30" s="31" customFormat="1" ht="60.75" hidden="1" customHeight="1" x14ac:dyDescent="0.3">
      <c r="A78" s="742" t="s">
        <v>621</v>
      </c>
      <c r="B78" s="743"/>
      <c r="C78" s="743"/>
      <c r="D78" s="545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</row>
    <row r="79" spans="1:30" s="31" customFormat="1" ht="42.75" hidden="1" customHeight="1" x14ac:dyDescent="0.3">
      <c r="A79" s="742" t="s">
        <v>622</v>
      </c>
      <c r="B79" s="743"/>
      <c r="C79" s="743"/>
      <c r="D79" s="545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</row>
    <row r="80" spans="1:30" s="31" customFormat="1" ht="24" customHeight="1" x14ac:dyDescent="0.3">
      <c r="A80" s="546"/>
      <c r="B80" s="547"/>
      <c r="C80" s="534"/>
      <c r="D80" s="54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</row>
    <row r="81" spans="1:30" s="23" customFormat="1" ht="31.5" customHeight="1" x14ac:dyDescent="0.3">
      <c r="A81" s="744" t="s">
        <v>623</v>
      </c>
      <c r="B81" s="745"/>
      <c r="C81" s="745"/>
      <c r="D81" s="746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</row>
    <row r="82" spans="1:30" s="23" customFormat="1" ht="25.5" hidden="1" customHeight="1" x14ac:dyDescent="0.3">
      <c r="A82" s="536" t="s">
        <v>423</v>
      </c>
      <c r="B82" s="549">
        <v>9770</v>
      </c>
      <c r="C82" s="550" t="s">
        <v>179</v>
      </c>
      <c r="D82" s="551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</row>
    <row r="83" spans="1:30" s="23" customFormat="1" ht="25.5" hidden="1" customHeight="1" x14ac:dyDescent="0.3">
      <c r="A83" s="536" t="s">
        <v>611</v>
      </c>
      <c r="B83" s="537"/>
      <c r="C83" s="552" t="s">
        <v>450</v>
      </c>
      <c r="D83" s="551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</row>
    <row r="84" spans="1:30" s="23" customFormat="1" ht="42.75" hidden="1" customHeight="1" x14ac:dyDescent="0.3">
      <c r="A84" s="747" t="s">
        <v>624</v>
      </c>
      <c r="B84" s="748"/>
      <c r="C84" s="749"/>
      <c r="D84" s="553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</row>
    <row r="85" spans="1:30" s="23" customFormat="1" ht="57.75" customHeight="1" x14ac:dyDescent="0.3">
      <c r="A85" s="554" t="s">
        <v>392</v>
      </c>
      <c r="B85" s="541" t="s">
        <v>393</v>
      </c>
      <c r="C85" s="538" t="s">
        <v>395</v>
      </c>
      <c r="D85" s="551">
        <f>SUM(D86)</f>
        <v>1000000</v>
      </c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</row>
    <row r="86" spans="1:30" s="23" customFormat="1" ht="30" customHeight="1" x14ac:dyDescent="0.3">
      <c r="A86" s="540">
        <v>9900000000</v>
      </c>
      <c r="B86" s="541"/>
      <c r="C86" s="538" t="s">
        <v>448</v>
      </c>
      <c r="D86" s="555">
        <f>SUM(D87:D90)</f>
        <v>1000000</v>
      </c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</row>
    <row r="87" spans="1:30" s="23" customFormat="1" ht="73.5" customHeight="1" x14ac:dyDescent="0.3">
      <c r="A87" s="678" t="s">
        <v>625</v>
      </c>
      <c r="B87" s="679"/>
      <c r="C87" s="679"/>
      <c r="D87" s="553">
        <v>1000000</v>
      </c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</row>
    <row r="88" spans="1:30" s="31" customFormat="1" ht="63" hidden="1" customHeight="1" x14ac:dyDescent="0.3">
      <c r="A88" s="742" t="s">
        <v>627</v>
      </c>
      <c r="B88" s="743"/>
      <c r="C88" s="743"/>
      <c r="D88" s="545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</row>
    <row r="89" spans="1:30" s="31" customFormat="1" ht="63" hidden="1" customHeight="1" x14ac:dyDescent="0.3">
      <c r="A89" s="742" t="s">
        <v>628</v>
      </c>
      <c r="B89" s="743"/>
      <c r="C89" s="743"/>
      <c r="D89" s="545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</row>
    <row r="90" spans="1:30" s="31" customFormat="1" ht="61.5" hidden="1" customHeight="1" x14ac:dyDescent="0.3">
      <c r="A90" s="742" t="s">
        <v>629</v>
      </c>
      <c r="B90" s="743"/>
      <c r="C90" s="743"/>
      <c r="D90" s="55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</row>
    <row r="91" spans="1:30" s="31" customFormat="1" ht="16.5" customHeight="1" x14ac:dyDescent="0.3">
      <c r="A91" s="557"/>
      <c r="B91" s="556"/>
      <c r="C91" s="556"/>
      <c r="D91" s="559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</row>
    <row r="92" spans="1:30" s="23" customFormat="1" ht="20.25" x14ac:dyDescent="0.3">
      <c r="A92" s="560" t="s">
        <v>451</v>
      </c>
      <c r="B92" s="561" t="s">
        <v>451</v>
      </c>
      <c r="C92" s="550" t="s">
        <v>452</v>
      </c>
      <c r="D92" s="562">
        <f>SUM(D93:D94)</f>
        <v>9000000</v>
      </c>
      <c r="F92" s="34"/>
    </row>
    <row r="93" spans="1:30" s="23" customFormat="1" ht="20.25" x14ac:dyDescent="0.3">
      <c r="A93" s="560" t="s">
        <v>451</v>
      </c>
      <c r="B93" s="561" t="s">
        <v>451</v>
      </c>
      <c r="C93" s="563" t="s">
        <v>453</v>
      </c>
      <c r="D93" s="555">
        <f>SUM(D61,D70)</f>
        <v>8000000</v>
      </c>
    </row>
    <row r="94" spans="1:30" s="23" customFormat="1" ht="20.25" x14ac:dyDescent="0.3">
      <c r="A94" s="564" t="s">
        <v>451</v>
      </c>
      <c r="B94" s="565" t="s">
        <v>451</v>
      </c>
      <c r="C94" s="566" t="s">
        <v>454</v>
      </c>
      <c r="D94" s="567">
        <f>SUM(D83,D85)</f>
        <v>1000000</v>
      </c>
    </row>
    <row r="95" spans="1:30" ht="20.25" x14ac:dyDescent="0.3">
      <c r="A95" s="526"/>
      <c r="B95" s="526"/>
      <c r="C95" s="296"/>
      <c r="D95" s="297"/>
    </row>
    <row r="96" spans="1:30" ht="17.25" customHeight="1" x14ac:dyDescent="0.3">
      <c r="A96" s="526"/>
      <c r="B96" s="526"/>
      <c r="C96" s="296"/>
      <c r="D96" s="297"/>
    </row>
    <row r="97" spans="1:8" ht="20.25" x14ac:dyDescent="0.3">
      <c r="A97" s="568" t="s">
        <v>630</v>
      </c>
      <c r="B97" s="568"/>
      <c r="C97" s="568"/>
      <c r="D97" s="568"/>
      <c r="E97" s="568"/>
      <c r="F97" s="568"/>
      <c r="G97" s="299"/>
      <c r="H97" s="299"/>
    </row>
  </sheetData>
  <mergeCells count="58">
    <mergeCell ref="A89:C89"/>
    <mergeCell ref="A90:C90"/>
    <mergeCell ref="A88:C88"/>
    <mergeCell ref="A81:D81"/>
    <mergeCell ref="A84:C84"/>
    <mergeCell ref="A87:C87"/>
    <mergeCell ref="A75:C75"/>
    <mergeCell ref="A76:C76"/>
    <mergeCell ref="A77:C77"/>
    <mergeCell ref="A78:C78"/>
    <mergeCell ref="A79:C79"/>
    <mergeCell ref="B21:C21"/>
    <mergeCell ref="C2:D2"/>
    <mergeCell ref="C3:D3"/>
    <mergeCell ref="B8:C8"/>
    <mergeCell ref="B9:C9"/>
    <mergeCell ref="A11:D11"/>
    <mergeCell ref="A14:A15"/>
    <mergeCell ref="B14:C15"/>
    <mergeCell ref="D14:D15"/>
    <mergeCell ref="B16:C16"/>
    <mergeCell ref="A17:D17"/>
    <mergeCell ref="B18:C18"/>
    <mergeCell ref="B19:C19"/>
    <mergeCell ref="B20:C20"/>
    <mergeCell ref="B34:C34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2:D32"/>
    <mergeCell ref="B33:C33"/>
    <mergeCell ref="A51:C51"/>
    <mergeCell ref="B35:C35"/>
    <mergeCell ref="B36:C36"/>
    <mergeCell ref="B37:C37"/>
    <mergeCell ref="B38:C38"/>
    <mergeCell ref="B39:C39"/>
    <mergeCell ref="A42:D42"/>
    <mergeCell ref="A45:A46"/>
    <mergeCell ref="B45:B46"/>
    <mergeCell ref="C45:C46"/>
    <mergeCell ref="D45:D46"/>
    <mergeCell ref="A52:C52"/>
    <mergeCell ref="A55:C55"/>
    <mergeCell ref="A57:C57"/>
    <mergeCell ref="A58:D58"/>
    <mergeCell ref="A63:C63"/>
    <mergeCell ref="A68:C68"/>
    <mergeCell ref="A72:C72"/>
    <mergeCell ref="A73:C73"/>
    <mergeCell ref="A74:C74"/>
    <mergeCell ref="A66:C66"/>
  </mergeCells>
  <conditionalFormatting sqref="A54:A56">
    <cfRule type="expression" dxfId="2" priority="3" stopIfTrue="1">
      <formula>MID(HY54,1,1)="v"</formula>
    </cfRule>
  </conditionalFormatting>
  <conditionalFormatting sqref="C54 C56">
    <cfRule type="expression" dxfId="1" priority="2" stopIfTrue="1">
      <formula>MID(A54,1,1)="v"</formula>
    </cfRule>
  </conditionalFormatting>
  <conditionalFormatting sqref="A57">
    <cfRule type="expression" dxfId="0" priority="1" stopIfTrue="1">
      <formula>MID(HY57,1,1)="v"</formula>
    </cfRule>
  </conditionalFormatting>
  <pageMargins left="1.1811023622047245" right="0.39370078740157483" top="0.78740157480314965" bottom="0.78740157480314965" header="0.31496062992125984" footer="0.31496062992125984"/>
  <pageSetup paperSize="9" scale="70" orientation="portrait" horizontalDpi="4294967295" verticalDpi="4294967295" r:id="rId1"/>
  <headerFooter differentFirst="1">
    <oddHeader>&amp;RПродовження додатку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M111"/>
  <sheetViews>
    <sheetView showZeros="0" view="pageBreakPreview" topLeftCell="A85" zoomScale="87" zoomScaleNormal="112" zoomScaleSheetLayoutView="87" workbookViewId="0">
      <selection activeCell="L85" sqref="L1:M1048576"/>
    </sheetView>
  </sheetViews>
  <sheetFormatPr defaultColWidth="9.140625" defaultRowHeight="19.5" x14ac:dyDescent="0.35"/>
  <cols>
    <col min="1" max="1" width="11.7109375" style="14" customWidth="1"/>
    <col min="2" max="2" width="11.85546875" style="14" customWidth="1"/>
    <col min="3" max="3" width="10.85546875" style="14" customWidth="1"/>
    <col min="4" max="4" width="43.140625" style="14" customWidth="1"/>
    <col min="5" max="5" width="51.42578125" style="14" customWidth="1"/>
    <col min="6" max="6" width="25.7109375" style="110" customWidth="1"/>
    <col min="7" max="7" width="17.5703125" style="89" customWidth="1"/>
    <col min="8" max="8" width="18.5703125" style="118" customWidth="1"/>
    <col min="9" max="10" width="18" style="14" customWidth="1"/>
    <col min="11" max="11" width="9.140625" customWidth="1"/>
    <col min="12" max="12" width="21.42578125" style="579" hidden="1" customWidth="1"/>
    <col min="13" max="13" width="16" style="14" hidden="1" customWidth="1"/>
    <col min="14" max="15" width="9.140625" style="14" customWidth="1"/>
    <col min="16" max="16384" width="9.140625" style="14"/>
  </cols>
  <sheetData>
    <row r="4" spans="1:13" ht="57" customHeight="1" x14ac:dyDescent="0.35"/>
    <row r="5" spans="1:13" ht="16.350000000000001" customHeight="1" x14ac:dyDescent="0.35">
      <c r="D5" s="759"/>
      <c r="E5" s="759"/>
      <c r="F5" s="759"/>
      <c r="G5" s="759"/>
      <c r="H5" s="759"/>
      <c r="I5" s="759"/>
    </row>
    <row r="6" spans="1:13" x14ac:dyDescent="0.35">
      <c r="D6" s="760"/>
      <c r="E6" s="760"/>
      <c r="F6" s="760"/>
      <c r="G6" s="760"/>
      <c r="H6" s="760"/>
      <c r="I6" s="760"/>
      <c r="J6" s="760"/>
    </row>
    <row r="7" spans="1:13" ht="16.899999999999999" customHeight="1" x14ac:dyDescent="0.35">
      <c r="D7" s="575"/>
      <c r="E7" s="575"/>
      <c r="F7" s="111"/>
      <c r="G7" s="574"/>
      <c r="H7" s="575"/>
      <c r="I7" s="575"/>
      <c r="J7" s="575"/>
    </row>
    <row r="8" spans="1:13" ht="27" customHeight="1" x14ac:dyDescent="0.35">
      <c r="A8" s="750" t="s">
        <v>386</v>
      </c>
      <c r="B8" s="751"/>
      <c r="D8" s="575"/>
      <c r="E8" s="575"/>
      <c r="F8" s="111"/>
      <c r="G8" s="574"/>
      <c r="H8" s="575"/>
      <c r="I8" s="575"/>
      <c r="J8" s="575"/>
    </row>
    <row r="9" spans="1:13" ht="17.45" customHeight="1" x14ac:dyDescent="0.35">
      <c r="A9" s="752" t="s">
        <v>227</v>
      </c>
      <c r="B9" s="753"/>
      <c r="D9" s="575"/>
      <c r="E9" s="575"/>
      <c r="F9" s="111"/>
      <c r="G9" s="574"/>
      <c r="H9" s="575"/>
      <c r="I9" s="575"/>
      <c r="J9" s="115" t="s">
        <v>229</v>
      </c>
    </row>
    <row r="10" spans="1:13" ht="9.6" customHeight="1" x14ac:dyDescent="0.35">
      <c r="E10" s="17"/>
      <c r="F10" s="111"/>
      <c r="G10" s="574"/>
      <c r="H10" s="18"/>
    </row>
    <row r="11" spans="1:13" s="49" customFormat="1" ht="27" customHeight="1" x14ac:dyDescent="0.35">
      <c r="A11" s="754" t="s">
        <v>285</v>
      </c>
      <c r="B11" s="754" t="s">
        <v>286</v>
      </c>
      <c r="C11" s="754" t="s">
        <v>198</v>
      </c>
      <c r="D11" s="761" t="s">
        <v>287</v>
      </c>
      <c r="E11" s="762" t="s">
        <v>201</v>
      </c>
      <c r="F11" s="762" t="s">
        <v>202</v>
      </c>
      <c r="G11" s="755" t="s">
        <v>199</v>
      </c>
      <c r="H11" s="756" t="s">
        <v>63</v>
      </c>
      <c r="I11" s="757" t="s">
        <v>64</v>
      </c>
      <c r="J11" s="758"/>
      <c r="L11" s="585"/>
    </row>
    <row r="12" spans="1:13" s="49" customFormat="1" ht="104.25" customHeight="1" x14ac:dyDescent="0.35">
      <c r="A12" s="666"/>
      <c r="B12" s="666"/>
      <c r="C12" s="666"/>
      <c r="D12" s="666"/>
      <c r="E12" s="666"/>
      <c r="F12" s="657"/>
      <c r="G12" s="666"/>
      <c r="H12" s="666"/>
      <c r="I12" s="576" t="s">
        <v>194</v>
      </c>
      <c r="J12" s="52" t="s">
        <v>200</v>
      </c>
      <c r="L12" s="585"/>
    </row>
    <row r="13" spans="1:13" s="106" customFormat="1" ht="15.75" customHeight="1" x14ac:dyDescent="0.3">
      <c r="A13" s="104">
        <v>1</v>
      </c>
      <c r="B13" s="104">
        <v>2</v>
      </c>
      <c r="C13" s="104">
        <v>3</v>
      </c>
      <c r="D13" s="104">
        <v>4</v>
      </c>
      <c r="E13" s="105">
        <v>5</v>
      </c>
      <c r="F13" s="105">
        <v>6</v>
      </c>
      <c r="G13" s="105">
        <v>7</v>
      </c>
      <c r="H13" s="105">
        <v>8</v>
      </c>
      <c r="I13" s="104">
        <v>9</v>
      </c>
      <c r="J13" s="105">
        <v>10</v>
      </c>
      <c r="L13" s="296"/>
    </row>
    <row r="14" spans="1:13" ht="40.5" customHeight="1" x14ac:dyDescent="0.35">
      <c r="A14" s="269" t="s">
        <v>90</v>
      </c>
      <c r="B14" s="269"/>
      <c r="C14" s="269"/>
      <c r="D14" s="270" t="s">
        <v>84</v>
      </c>
      <c r="E14" s="271"/>
      <c r="F14" s="272"/>
      <c r="G14" s="62">
        <f>SUM(G15)</f>
        <v>27627895</v>
      </c>
      <c r="H14" s="62">
        <f>SUM(H15)</f>
        <v>15147895</v>
      </c>
      <c r="I14" s="62">
        <f>SUM(I15)</f>
        <v>12480000</v>
      </c>
      <c r="J14" s="62">
        <f>SUM(J15)</f>
        <v>12480000</v>
      </c>
      <c r="K14" s="23"/>
      <c r="M14" s="34"/>
    </row>
    <row r="15" spans="1:13" ht="39" customHeight="1" x14ac:dyDescent="0.3">
      <c r="A15" s="269" t="s">
        <v>91</v>
      </c>
      <c r="B15" s="269"/>
      <c r="C15" s="269"/>
      <c r="D15" s="270" t="s">
        <v>84</v>
      </c>
      <c r="E15" s="271"/>
      <c r="F15" s="272"/>
      <c r="G15" s="62">
        <f>SUM(G16:G32)</f>
        <v>27627895</v>
      </c>
      <c r="H15" s="62">
        <f>SUM(H16:H32)</f>
        <v>15147895</v>
      </c>
      <c r="I15" s="62">
        <f>SUM(I16:I32)</f>
        <v>12480000</v>
      </c>
      <c r="J15" s="62">
        <f>SUM(J16:J32)</f>
        <v>12480000</v>
      </c>
      <c r="K15" s="23"/>
      <c r="L15" s="578">
        <f>SUM(H14:I14)</f>
        <v>27627895</v>
      </c>
    </row>
    <row r="16" spans="1:13" s="335" customFormat="1" ht="96.75" customHeight="1" x14ac:dyDescent="0.3">
      <c r="A16" s="15" t="s">
        <v>215</v>
      </c>
      <c r="B16" s="15" t="s">
        <v>51</v>
      </c>
      <c r="C16" s="15" t="s">
        <v>52</v>
      </c>
      <c r="D16" s="37" t="s">
        <v>216</v>
      </c>
      <c r="E16" s="109" t="s">
        <v>244</v>
      </c>
      <c r="F16" s="114" t="s">
        <v>243</v>
      </c>
      <c r="G16" s="29">
        <f t="shared" ref="G16:G32" si="0">SUM(H16:I16)</f>
        <v>2500000</v>
      </c>
      <c r="H16" s="273">
        <v>2500000</v>
      </c>
      <c r="I16" s="273"/>
      <c r="J16" s="273"/>
      <c r="L16" s="586"/>
    </row>
    <row r="17" spans="1:12" s="335" customFormat="1" ht="71.25" hidden="1" customHeight="1" x14ac:dyDescent="0.3">
      <c r="A17" s="121" t="s">
        <v>215</v>
      </c>
      <c r="B17" s="121" t="s">
        <v>51</v>
      </c>
      <c r="C17" s="121" t="s">
        <v>52</v>
      </c>
      <c r="D17" s="300" t="s">
        <v>216</v>
      </c>
      <c r="E17" s="60" t="s">
        <v>378</v>
      </c>
      <c r="F17" s="90" t="s">
        <v>379</v>
      </c>
      <c r="G17" s="59">
        <f t="shared" si="0"/>
        <v>0</v>
      </c>
      <c r="H17" s="127"/>
      <c r="I17" s="127"/>
      <c r="J17" s="127"/>
      <c r="L17" s="586"/>
    </row>
    <row r="18" spans="1:12" s="335" customFormat="1" ht="39" hidden="1" customHeight="1" x14ac:dyDescent="0.3">
      <c r="A18" s="121" t="s">
        <v>215</v>
      </c>
      <c r="B18" s="121" t="s">
        <v>51</v>
      </c>
      <c r="C18" s="121" t="s">
        <v>52</v>
      </c>
      <c r="D18" s="300" t="s">
        <v>216</v>
      </c>
      <c r="E18" s="60" t="s">
        <v>316</v>
      </c>
      <c r="F18" s="90" t="s">
        <v>259</v>
      </c>
      <c r="G18" s="59">
        <f t="shared" si="0"/>
        <v>0</v>
      </c>
      <c r="H18" s="127"/>
      <c r="I18" s="127"/>
      <c r="J18" s="127"/>
      <c r="L18" s="586"/>
    </row>
    <row r="19" spans="1:12" s="274" customFormat="1" ht="54" customHeight="1" x14ac:dyDescent="0.3">
      <c r="A19" s="15" t="s">
        <v>215</v>
      </c>
      <c r="B19" s="15" t="s">
        <v>51</v>
      </c>
      <c r="C19" s="15" t="s">
        <v>52</v>
      </c>
      <c r="D19" s="37" t="s">
        <v>216</v>
      </c>
      <c r="E19" s="109" t="s">
        <v>380</v>
      </c>
      <c r="F19" s="114" t="s">
        <v>381</v>
      </c>
      <c r="G19" s="29">
        <f t="shared" si="0"/>
        <v>200000</v>
      </c>
      <c r="H19" s="273">
        <v>200000</v>
      </c>
      <c r="I19" s="273"/>
      <c r="J19" s="273"/>
      <c r="L19" s="586"/>
    </row>
    <row r="20" spans="1:12" s="335" customFormat="1" ht="57" hidden="1" customHeight="1" x14ac:dyDescent="0.3">
      <c r="A20" s="121" t="s">
        <v>215</v>
      </c>
      <c r="B20" s="121" t="s">
        <v>51</v>
      </c>
      <c r="C20" s="121" t="s">
        <v>52</v>
      </c>
      <c r="D20" s="300" t="s">
        <v>216</v>
      </c>
      <c r="E20" s="43" t="s">
        <v>373</v>
      </c>
      <c r="F20" s="64" t="s">
        <v>372</v>
      </c>
      <c r="G20" s="59">
        <f t="shared" si="0"/>
        <v>0</v>
      </c>
      <c r="H20" s="127"/>
      <c r="I20" s="127"/>
      <c r="J20" s="127"/>
      <c r="L20" s="586"/>
    </row>
    <row r="21" spans="1:12" s="335" customFormat="1" ht="75" customHeight="1" x14ac:dyDescent="0.3">
      <c r="A21" s="15" t="s">
        <v>566</v>
      </c>
      <c r="B21" s="15" t="s">
        <v>565</v>
      </c>
      <c r="C21" s="15" t="s">
        <v>87</v>
      </c>
      <c r="D21" s="346" t="s">
        <v>564</v>
      </c>
      <c r="E21" s="108" t="s">
        <v>633</v>
      </c>
      <c r="F21" s="114" t="s">
        <v>570</v>
      </c>
      <c r="G21" s="29">
        <f t="shared" si="0"/>
        <v>15000</v>
      </c>
      <c r="H21" s="273">
        <v>15000</v>
      </c>
      <c r="I21" s="127"/>
      <c r="J21" s="127"/>
      <c r="L21" s="586"/>
    </row>
    <row r="22" spans="1:12" s="274" customFormat="1" ht="57" customHeight="1" x14ac:dyDescent="0.3">
      <c r="A22" s="44" t="s">
        <v>100</v>
      </c>
      <c r="B22" s="44" t="s">
        <v>73</v>
      </c>
      <c r="C22" s="44" t="s">
        <v>48</v>
      </c>
      <c r="D22" s="275" t="s">
        <v>13</v>
      </c>
      <c r="E22" s="109" t="s">
        <v>631</v>
      </c>
      <c r="F22" s="114" t="s">
        <v>632</v>
      </c>
      <c r="G22" s="29">
        <f t="shared" si="0"/>
        <v>98350</v>
      </c>
      <c r="H22" s="273">
        <v>98350</v>
      </c>
      <c r="I22" s="273"/>
      <c r="J22" s="273"/>
      <c r="L22" s="586"/>
    </row>
    <row r="23" spans="1:12" s="335" customFormat="1" ht="57" customHeight="1" x14ac:dyDescent="0.3">
      <c r="A23" s="15" t="s">
        <v>430</v>
      </c>
      <c r="B23" s="15" t="s">
        <v>431</v>
      </c>
      <c r="C23" s="15" t="s">
        <v>433</v>
      </c>
      <c r="D23" s="347" t="s">
        <v>432</v>
      </c>
      <c r="E23" s="108" t="s">
        <v>441</v>
      </c>
      <c r="F23" s="114" t="s">
        <v>442</v>
      </c>
      <c r="G23" s="29">
        <f t="shared" si="0"/>
        <v>340000</v>
      </c>
      <c r="H23" s="273">
        <v>180000</v>
      </c>
      <c r="I23" s="273">
        <v>160000</v>
      </c>
      <c r="J23" s="273">
        <v>160000</v>
      </c>
      <c r="L23" s="586"/>
    </row>
    <row r="24" spans="1:12" s="31" customFormat="1" ht="42" hidden="1" customHeight="1" x14ac:dyDescent="0.3">
      <c r="A24" s="281" t="s">
        <v>239</v>
      </c>
      <c r="B24" s="281" t="s">
        <v>240</v>
      </c>
      <c r="C24" s="281" t="s">
        <v>242</v>
      </c>
      <c r="D24" s="336" t="s">
        <v>241</v>
      </c>
      <c r="E24" s="280" t="s">
        <v>261</v>
      </c>
      <c r="F24" s="90" t="s">
        <v>258</v>
      </c>
      <c r="G24" s="59">
        <f t="shared" si="0"/>
        <v>0</v>
      </c>
      <c r="H24" s="59"/>
      <c r="I24" s="45"/>
      <c r="J24" s="45"/>
      <c r="L24" s="587"/>
    </row>
    <row r="25" spans="1:12" s="33" customFormat="1" ht="63" hidden="1" customHeight="1" x14ac:dyDescent="0.35">
      <c r="A25" s="285" t="s">
        <v>112</v>
      </c>
      <c r="B25" s="285" t="s">
        <v>113</v>
      </c>
      <c r="C25" s="285" t="s">
        <v>53</v>
      </c>
      <c r="D25" s="337" t="s">
        <v>111</v>
      </c>
      <c r="E25" s="280" t="s">
        <v>417</v>
      </c>
      <c r="F25" s="90" t="s">
        <v>418</v>
      </c>
      <c r="G25" s="59">
        <f t="shared" si="0"/>
        <v>0</v>
      </c>
      <c r="H25" s="338"/>
      <c r="I25" s="45"/>
      <c r="J25" s="260"/>
      <c r="L25" s="579"/>
    </row>
    <row r="26" spans="1:12" s="33" customFormat="1" ht="60" customHeight="1" x14ac:dyDescent="0.35">
      <c r="A26" s="44" t="s">
        <v>114</v>
      </c>
      <c r="B26" s="44" t="s">
        <v>115</v>
      </c>
      <c r="C26" s="348" t="s">
        <v>116</v>
      </c>
      <c r="D26" s="304" t="s">
        <v>117</v>
      </c>
      <c r="E26" s="48" t="s">
        <v>311</v>
      </c>
      <c r="F26" s="65" t="s">
        <v>312</v>
      </c>
      <c r="G26" s="29">
        <f t="shared" si="0"/>
        <v>600000</v>
      </c>
      <c r="H26" s="28">
        <v>280000</v>
      </c>
      <c r="I26" s="22">
        <v>320000</v>
      </c>
      <c r="J26" s="22">
        <v>320000</v>
      </c>
      <c r="L26" s="579"/>
    </row>
    <row r="27" spans="1:12" s="33" customFormat="1" ht="39.75" hidden="1" customHeight="1" x14ac:dyDescent="0.35">
      <c r="A27" s="340" t="s">
        <v>330</v>
      </c>
      <c r="B27" s="281" t="s">
        <v>331</v>
      </c>
      <c r="C27" s="341" t="s">
        <v>335</v>
      </c>
      <c r="D27" s="342" t="s">
        <v>334</v>
      </c>
      <c r="E27" s="278" t="s">
        <v>316</v>
      </c>
      <c r="F27" s="90" t="s">
        <v>259</v>
      </c>
      <c r="G27" s="59">
        <f t="shared" si="0"/>
        <v>0</v>
      </c>
      <c r="H27" s="158"/>
      <c r="I27" s="45"/>
      <c r="J27" s="45"/>
      <c r="L27" s="579"/>
    </row>
    <row r="28" spans="1:12" ht="72.75" customHeight="1" x14ac:dyDescent="0.35">
      <c r="A28" s="63" t="s">
        <v>338</v>
      </c>
      <c r="B28" s="15" t="s">
        <v>339</v>
      </c>
      <c r="C28" s="87" t="s">
        <v>335</v>
      </c>
      <c r="D28" s="349" t="s">
        <v>336</v>
      </c>
      <c r="E28" s="276" t="s">
        <v>378</v>
      </c>
      <c r="F28" s="114" t="s">
        <v>379</v>
      </c>
      <c r="G28" s="29">
        <f t="shared" si="0"/>
        <v>999985</v>
      </c>
      <c r="H28" s="28">
        <v>999985</v>
      </c>
      <c r="I28" s="22"/>
      <c r="J28" s="22"/>
      <c r="K28" s="14"/>
    </row>
    <row r="29" spans="1:12" s="33" customFormat="1" ht="42.75" hidden="1" customHeight="1" x14ac:dyDescent="0.35">
      <c r="A29" s="340" t="s">
        <v>313</v>
      </c>
      <c r="B29" s="281" t="s">
        <v>314</v>
      </c>
      <c r="C29" s="341"/>
      <c r="D29" s="339" t="s">
        <v>315</v>
      </c>
      <c r="E29" s="278" t="s">
        <v>316</v>
      </c>
      <c r="F29" s="90" t="s">
        <v>259</v>
      </c>
      <c r="G29" s="59">
        <f t="shared" si="0"/>
        <v>0</v>
      </c>
      <c r="H29" s="158"/>
      <c r="I29" s="45"/>
      <c r="J29" s="260"/>
      <c r="L29" s="579"/>
    </row>
    <row r="30" spans="1:12" s="140" customFormat="1" ht="75" customHeight="1" x14ac:dyDescent="0.35">
      <c r="A30" s="15" t="s">
        <v>332</v>
      </c>
      <c r="B30" s="15" t="s">
        <v>333</v>
      </c>
      <c r="C30" s="15" t="s">
        <v>335</v>
      </c>
      <c r="D30" s="351" t="s">
        <v>337</v>
      </c>
      <c r="E30" s="276" t="s">
        <v>378</v>
      </c>
      <c r="F30" s="277" t="s">
        <v>379</v>
      </c>
      <c r="G30" s="29">
        <f t="shared" si="0"/>
        <v>13874560</v>
      </c>
      <c r="H30" s="28">
        <v>2874560</v>
      </c>
      <c r="I30" s="22">
        <v>11000000</v>
      </c>
      <c r="J30" s="22">
        <v>11000000</v>
      </c>
      <c r="L30" s="579"/>
    </row>
    <row r="31" spans="1:12" s="140" customFormat="1" ht="75" customHeight="1" x14ac:dyDescent="0.35">
      <c r="A31" s="15" t="s">
        <v>391</v>
      </c>
      <c r="B31" s="15" t="s">
        <v>394</v>
      </c>
      <c r="C31" s="15" t="s">
        <v>51</v>
      </c>
      <c r="D31" s="351" t="s">
        <v>179</v>
      </c>
      <c r="E31" s="276" t="s">
        <v>378</v>
      </c>
      <c r="F31" s="277" t="s">
        <v>379</v>
      </c>
      <c r="G31" s="29">
        <f t="shared" si="0"/>
        <v>2000000</v>
      </c>
      <c r="H31" s="28">
        <v>2000000</v>
      </c>
      <c r="I31" s="22"/>
      <c r="J31" s="22"/>
      <c r="L31" s="579"/>
    </row>
    <row r="32" spans="1:12" s="140" customFormat="1" ht="75" customHeight="1" x14ac:dyDescent="0.35">
      <c r="A32" s="15" t="s">
        <v>392</v>
      </c>
      <c r="B32" s="15" t="s">
        <v>393</v>
      </c>
      <c r="C32" s="15" t="s">
        <v>51</v>
      </c>
      <c r="D32" s="353" t="s">
        <v>395</v>
      </c>
      <c r="E32" s="276" t="s">
        <v>378</v>
      </c>
      <c r="F32" s="277" t="s">
        <v>379</v>
      </c>
      <c r="G32" s="29">
        <f t="shared" si="0"/>
        <v>7000000</v>
      </c>
      <c r="H32" s="28">
        <v>6000000</v>
      </c>
      <c r="I32" s="22">
        <v>1000000</v>
      </c>
      <c r="J32" s="22">
        <v>1000000</v>
      </c>
      <c r="L32" s="579"/>
    </row>
    <row r="33" spans="1:12" s="23" customFormat="1" ht="42" customHeight="1" x14ac:dyDescent="0.3">
      <c r="A33" s="61" t="s">
        <v>129</v>
      </c>
      <c r="B33" s="305"/>
      <c r="C33" s="305"/>
      <c r="D33" s="141" t="s">
        <v>85</v>
      </c>
      <c r="E33" s="306"/>
      <c r="F33" s="307"/>
      <c r="G33" s="62">
        <f>SUM(G34)</f>
        <v>7580115</v>
      </c>
      <c r="H33" s="62">
        <f>SUM(H34)</f>
        <v>7580115</v>
      </c>
      <c r="I33" s="62">
        <f>SUM(I34)</f>
        <v>0</v>
      </c>
      <c r="J33" s="62">
        <f>SUM(J34)</f>
        <v>0</v>
      </c>
      <c r="L33" s="587"/>
    </row>
    <row r="34" spans="1:12" s="23" customFormat="1" ht="39.75" customHeight="1" x14ac:dyDescent="0.3">
      <c r="A34" s="61" t="s">
        <v>128</v>
      </c>
      <c r="B34" s="305"/>
      <c r="C34" s="305"/>
      <c r="D34" s="141" t="s">
        <v>85</v>
      </c>
      <c r="E34" s="306"/>
      <c r="F34" s="307"/>
      <c r="G34" s="62">
        <f>SUM(G35:G37)</f>
        <v>7580115</v>
      </c>
      <c r="H34" s="62">
        <f>SUM(H35:H37)</f>
        <v>7580115</v>
      </c>
      <c r="I34" s="62">
        <f>SUM(I35:I37)</f>
        <v>0</v>
      </c>
      <c r="J34" s="62">
        <f>SUM(J35:J37)</f>
        <v>0</v>
      </c>
      <c r="L34" s="580">
        <f>SUM(H34:I34)</f>
        <v>7580115</v>
      </c>
    </row>
    <row r="35" spans="1:12" s="23" customFormat="1" ht="62.25" customHeight="1" x14ac:dyDescent="0.3">
      <c r="A35" s="32" t="s">
        <v>271</v>
      </c>
      <c r="B35" s="32" t="s">
        <v>272</v>
      </c>
      <c r="C35" s="32" t="s">
        <v>43</v>
      </c>
      <c r="D35" s="48" t="s">
        <v>387</v>
      </c>
      <c r="E35" s="109" t="s">
        <v>634</v>
      </c>
      <c r="F35" s="65" t="s">
        <v>428</v>
      </c>
      <c r="G35" s="28">
        <f>SUM(H35:I35)</f>
        <v>7580115</v>
      </c>
      <c r="H35" s="28">
        <v>7580115</v>
      </c>
      <c r="I35" s="273"/>
      <c r="J35" s="308"/>
      <c r="L35" s="587"/>
    </row>
    <row r="36" spans="1:12" s="31" customFormat="1" ht="75" hidden="1" customHeight="1" x14ac:dyDescent="0.3">
      <c r="A36" s="124" t="s">
        <v>275</v>
      </c>
      <c r="B36" s="124" t="s">
        <v>277</v>
      </c>
      <c r="C36" s="124" t="s">
        <v>45</v>
      </c>
      <c r="D36" s="244" t="s">
        <v>171</v>
      </c>
      <c r="E36" s="43" t="s">
        <v>249</v>
      </c>
      <c r="F36" s="90" t="s">
        <v>250</v>
      </c>
      <c r="G36" s="59">
        <f>SUM(H36:I36)</f>
        <v>0</v>
      </c>
      <c r="H36" s="158"/>
      <c r="I36" s="127"/>
      <c r="J36" s="134"/>
      <c r="L36" s="587"/>
    </row>
    <row r="37" spans="1:12" s="33" customFormat="1" ht="57" hidden="1" customHeight="1" x14ac:dyDescent="0.35">
      <c r="A37" s="124" t="s">
        <v>275</v>
      </c>
      <c r="B37" s="124" t="s">
        <v>277</v>
      </c>
      <c r="C37" s="124" t="s">
        <v>45</v>
      </c>
      <c r="D37" s="244" t="s">
        <v>171</v>
      </c>
      <c r="E37" s="43" t="s">
        <v>373</v>
      </c>
      <c r="F37" s="64" t="s">
        <v>372</v>
      </c>
      <c r="G37" s="59">
        <f>SUM(H37:I37)</f>
        <v>0</v>
      </c>
      <c r="H37" s="45"/>
      <c r="I37" s="45"/>
      <c r="J37" s="45"/>
      <c r="L37" s="579"/>
    </row>
    <row r="38" spans="1:12" s="263" customFormat="1" ht="57.75" customHeight="1" x14ac:dyDescent="0.3">
      <c r="A38" s="61" t="s">
        <v>126</v>
      </c>
      <c r="B38" s="360"/>
      <c r="C38" s="360"/>
      <c r="D38" s="72" t="s">
        <v>325</v>
      </c>
      <c r="E38" s="361"/>
      <c r="F38" s="362"/>
      <c r="G38" s="71">
        <f>SUM(G39)</f>
        <v>29097200</v>
      </c>
      <c r="H38" s="71">
        <f>SUM(H39)</f>
        <v>17030200</v>
      </c>
      <c r="I38" s="71">
        <f>SUM(I39)</f>
        <v>12067000</v>
      </c>
      <c r="J38" s="71">
        <f>SUM(J39)</f>
        <v>12067000</v>
      </c>
      <c r="L38" s="296"/>
    </row>
    <row r="39" spans="1:12" s="263" customFormat="1" ht="60.75" customHeight="1" x14ac:dyDescent="0.3">
      <c r="A39" s="61" t="s">
        <v>125</v>
      </c>
      <c r="B39" s="360"/>
      <c r="C39" s="360"/>
      <c r="D39" s="72" t="s">
        <v>325</v>
      </c>
      <c r="E39" s="361"/>
      <c r="F39" s="362"/>
      <c r="G39" s="71">
        <f>SUM(G40:G58)</f>
        <v>29097200</v>
      </c>
      <c r="H39" s="71">
        <f>SUM(H40:H58)</f>
        <v>17030200</v>
      </c>
      <c r="I39" s="71">
        <f>SUM(I40:I58)</f>
        <v>12067000</v>
      </c>
      <c r="J39" s="71">
        <f>SUM(J40:J58)</f>
        <v>12067000</v>
      </c>
      <c r="L39" s="581">
        <f>SUM(H38:I38)</f>
        <v>29097200</v>
      </c>
    </row>
    <row r="40" spans="1:12" s="356" customFormat="1" ht="41.25" customHeight="1" x14ac:dyDescent="0.3">
      <c r="A40" s="15" t="s">
        <v>345</v>
      </c>
      <c r="B40" s="15" t="s">
        <v>238</v>
      </c>
      <c r="C40" s="15" t="s">
        <v>237</v>
      </c>
      <c r="D40" s="354" t="s">
        <v>236</v>
      </c>
      <c r="E40" s="276" t="s">
        <v>374</v>
      </c>
      <c r="F40" s="355" t="s">
        <v>375</v>
      </c>
      <c r="G40" s="29">
        <f t="shared" ref="G40:G59" si="1">SUM(H40:I40)</f>
        <v>12067000</v>
      </c>
      <c r="H40" s="28"/>
      <c r="I40" s="28">
        <v>12067000</v>
      </c>
      <c r="J40" s="28">
        <v>12067000</v>
      </c>
      <c r="L40" s="588"/>
    </row>
    <row r="41" spans="1:12" s="125" customFormat="1" ht="75" hidden="1" customHeight="1" x14ac:dyDescent="0.3">
      <c r="A41" s="121" t="s">
        <v>344</v>
      </c>
      <c r="B41" s="121" t="s">
        <v>223</v>
      </c>
      <c r="C41" s="121" t="s">
        <v>222</v>
      </c>
      <c r="D41" s="343" t="s">
        <v>221</v>
      </c>
      <c r="E41" s="278" t="s">
        <v>374</v>
      </c>
      <c r="F41" s="282" t="s">
        <v>375</v>
      </c>
      <c r="G41" s="59">
        <f t="shared" si="1"/>
        <v>0</v>
      </c>
      <c r="H41" s="158"/>
      <c r="I41" s="137"/>
      <c r="J41" s="137"/>
      <c r="L41" s="588"/>
    </row>
    <row r="42" spans="1:12" s="125" customFormat="1" ht="43.5" hidden="1" customHeight="1" x14ac:dyDescent="0.3">
      <c r="A42" s="121" t="s">
        <v>346</v>
      </c>
      <c r="B42" s="121" t="s">
        <v>93</v>
      </c>
      <c r="C42" s="121" t="s">
        <v>72</v>
      </c>
      <c r="D42" s="336" t="s">
        <v>94</v>
      </c>
      <c r="E42" s="278" t="s">
        <v>374</v>
      </c>
      <c r="F42" s="282" t="s">
        <v>375</v>
      </c>
      <c r="G42" s="59">
        <f t="shared" si="1"/>
        <v>0</v>
      </c>
      <c r="H42" s="344"/>
      <c r="I42" s="137"/>
      <c r="J42" s="137"/>
      <c r="L42" s="588"/>
    </row>
    <row r="43" spans="1:12" s="125" customFormat="1" ht="60.75" hidden="1" customHeight="1" x14ac:dyDescent="0.3">
      <c r="A43" s="121" t="s">
        <v>347</v>
      </c>
      <c r="B43" s="121" t="s">
        <v>95</v>
      </c>
      <c r="C43" s="121" t="s">
        <v>72</v>
      </c>
      <c r="D43" s="336" t="s">
        <v>96</v>
      </c>
      <c r="E43" s="278" t="s">
        <v>374</v>
      </c>
      <c r="F43" s="282" t="s">
        <v>375</v>
      </c>
      <c r="G43" s="59">
        <f t="shared" si="1"/>
        <v>0</v>
      </c>
      <c r="H43" s="345"/>
      <c r="I43" s="137"/>
      <c r="J43" s="137"/>
      <c r="L43" s="588"/>
    </row>
    <row r="44" spans="1:12" s="356" customFormat="1" ht="41.25" customHeight="1" x14ac:dyDescent="0.3">
      <c r="A44" s="15" t="s">
        <v>348</v>
      </c>
      <c r="B44" s="15" t="s">
        <v>97</v>
      </c>
      <c r="C44" s="15" t="s">
        <v>72</v>
      </c>
      <c r="D44" s="354" t="s">
        <v>12</v>
      </c>
      <c r="E44" s="276" t="s">
        <v>374</v>
      </c>
      <c r="F44" s="355" t="s">
        <v>375</v>
      </c>
      <c r="G44" s="29">
        <f t="shared" si="1"/>
        <v>3100000</v>
      </c>
      <c r="H44" s="28">
        <v>3100000</v>
      </c>
      <c r="I44" s="357"/>
      <c r="J44" s="357"/>
      <c r="L44" s="588"/>
    </row>
    <row r="45" spans="1:12" s="356" customFormat="1" ht="38.25" customHeight="1" x14ac:dyDescent="0.3">
      <c r="A45" s="15" t="s">
        <v>349</v>
      </c>
      <c r="B45" s="15" t="s">
        <v>99</v>
      </c>
      <c r="C45" s="15" t="s">
        <v>72</v>
      </c>
      <c r="D45" s="354" t="s">
        <v>98</v>
      </c>
      <c r="E45" s="276" t="s">
        <v>374</v>
      </c>
      <c r="F45" s="355" t="s">
        <v>375</v>
      </c>
      <c r="G45" s="29">
        <f t="shared" si="1"/>
        <v>4000000</v>
      </c>
      <c r="H45" s="28">
        <v>4000000</v>
      </c>
      <c r="I45" s="357"/>
      <c r="J45" s="357"/>
      <c r="L45" s="588"/>
    </row>
    <row r="46" spans="1:12" s="356" customFormat="1" ht="56.25" customHeight="1" x14ac:dyDescent="0.3">
      <c r="A46" s="39" t="s">
        <v>132</v>
      </c>
      <c r="B46" s="114">
        <v>3031</v>
      </c>
      <c r="C46" s="114">
        <v>1030</v>
      </c>
      <c r="D46" s="108" t="s">
        <v>137</v>
      </c>
      <c r="E46" s="48" t="s">
        <v>636</v>
      </c>
      <c r="F46" s="65" t="s">
        <v>571</v>
      </c>
      <c r="G46" s="29">
        <f t="shared" si="1"/>
        <v>150000</v>
      </c>
      <c r="H46" s="28">
        <v>150000</v>
      </c>
      <c r="I46" s="28"/>
      <c r="J46" s="28"/>
      <c r="L46" s="582"/>
    </row>
    <row r="47" spans="1:12" ht="60.75" customHeight="1" x14ac:dyDescent="0.3">
      <c r="A47" s="39" t="s">
        <v>135</v>
      </c>
      <c r="B47" s="144" t="s">
        <v>134</v>
      </c>
      <c r="C47" s="145" t="s">
        <v>54</v>
      </c>
      <c r="D47" s="108" t="s">
        <v>138</v>
      </c>
      <c r="E47" s="108" t="s">
        <v>636</v>
      </c>
      <c r="F47" s="65" t="s">
        <v>571</v>
      </c>
      <c r="G47" s="29">
        <f t="shared" si="1"/>
        <v>28000</v>
      </c>
      <c r="H47" s="28">
        <v>28000</v>
      </c>
      <c r="I47" s="22"/>
      <c r="J47" s="22"/>
      <c r="K47" s="14"/>
      <c r="L47" s="296"/>
    </row>
    <row r="48" spans="1:12" s="359" customFormat="1" ht="59.25" customHeight="1" x14ac:dyDescent="0.3">
      <c r="A48" s="39" t="s">
        <v>136</v>
      </c>
      <c r="B48" s="39" t="s">
        <v>133</v>
      </c>
      <c r="C48" s="38" t="s">
        <v>54</v>
      </c>
      <c r="D48" s="358" t="s">
        <v>20</v>
      </c>
      <c r="E48" s="48" t="s">
        <v>636</v>
      </c>
      <c r="F48" s="65" t="s">
        <v>571</v>
      </c>
      <c r="G48" s="29">
        <f t="shared" si="1"/>
        <v>2062600</v>
      </c>
      <c r="H48" s="28">
        <v>2062600</v>
      </c>
      <c r="I48" s="22"/>
      <c r="J48" s="22"/>
      <c r="L48" s="589"/>
    </row>
    <row r="49" spans="1:12" s="359" customFormat="1" ht="62.25" customHeight="1" x14ac:dyDescent="0.3">
      <c r="A49" s="39" t="s">
        <v>350</v>
      </c>
      <c r="B49" s="39" t="s">
        <v>351</v>
      </c>
      <c r="C49" s="38" t="s">
        <v>54</v>
      </c>
      <c r="D49" s="108" t="s">
        <v>326</v>
      </c>
      <c r="E49" s="48" t="s">
        <v>636</v>
      </c>
      <c r="F49" s="65" t="s">
        <v>571</v>
      </c>
      <c r="G49" s="29">
        <f t="shared" si="1"/>
        <v>13800</v>
      </c>
      <c r="H49" s="28">
        <v>13800</v>
      </c>
      <c r="I49" s="22"/>
      <c r="J49" s="22"/>
      <c r="L49" s="589"/>
    </row>
    <row r="50" spans="1:12" s="264" customFormat="1" ht="64.5" hidden="1" customHeight="1" x14ac:dyDescent="0.3">
      <c r="A50" s="121" t="s">
        <v>352</v>
      </c>
      <c r="B50" s="121" t="s">
        <v>101</v>
      </c>
      <c r="C50" s="121" t="s">
        <v>48</v>
      </c>
      <c r="D50" s="350" t="s">
        <v>385</v>
      </c>
      <c r="E50" s="278"/>
      <c r="F50" s="90"/>
      <c r="G50" s="59">
        <f t="shared" si="1"/>
        <v>0</v>
      </c>
      <c r="H50" s="363"/>
      <c r="I50" s="45"/>
      <c r="J50" s="45"/>
      <c r="L50" s="589"/>
    </row>
    <row r="51" spans="1:12" s="264" customFormat="1" ht="72" hidden="1" customHeight="1" x14ac:dyDescent="0.3">
      <c r="A51" s="121" t="s">
        <v>356</v>
      </c>
      <c r="B51" s="121" t="s">
        <v>102</v>
      </c>
      <c r="C51" s="121" t="s">
        <v>48</v>
      </c>
      <c r="D51" s="350" t="s">
        <v>103</v>
      </c>
      <c r="E51" s="278" t="s">
        <v>247</v>
      </c>
      <c r="F51" s="90" t="s">
        <v>245</v>
      </c>
      <c r="G51" s="59">
        <f t="shared" si="1"/>
        <v>0</v>
      </c>
      <c r="H51" s="158"/>
      <c r="I51" s="45"/>
      <c r="J51" s="45"/>
      <c r="L51" s="589"/>
    </row>
    <row r="52" spans="1:12" s="264" customFormat="1" ht="73.5" hidden="1" customHeight="1" x14ac:dyDescent="0.3">
      <c r="A52" s="258" t="s">
        <v>144</v>
      </c>
      <c r="B52" s="352" t="s">
        <v>145</v>
      </c>
      <c r="C52" s="124" t="s">
        <v>19</v>
      </c>
      <c r="D52" s="290" t="s">
        <v>327</v>
      </c>
      <c r="E52" s="280" t="s">
        <v>232</v>
      </c>
      <c r="F52" s="64" t="s">
        <v>234</v>
      </c>
      <c r="G52" s="59">
        <f t="shared" si="1"/>
        <v>0</v>
      </c>
      <c r="H52" s="158"/>
      <c r="I52" s="45"/>
      <c r="J52" s="45"/>
      <c r="L52" s="589"/>
    </row>
    <row r="53" spans="1:12" s="33" customFormat="1" ht="54.75" customHeight="1" x14ac:dyDescent="0.3">
      <c r="A53" s="32" t="s">
        <v>146</v>
      </c>
      <c r="B53" s="39" t="s">
        <v>105</v>
      </c>
      <c r="C53" s="32" t="s">
        <v>47</v>
      </c>
      <c r="D53" s="577" t="s">
        <v>106</v>
      </c>
      <c r="E53" s="108" t="s">
        <v>636</v>
      </c>
      <c r="F53" s="65" t="s">
        <v>571</v>
      </c>
      <c r="G53" s="29">
        <f t="shared" si="1"/>
        <v>6515500</v>
      </c>
      <c r="H53" s="22">
        <v>6515500</v>
      </c>
      <c r="I53" s="45"/>
      <c r="J53" s="45"/>
      <c r="L53" s="296"/>
    </row>
    <row r="54" spans="1:12" s="33" customFormat="1" ht="54" customHeight="1" x14ac:dyDescent="0.3">
      <c r="A54" s="32" t="s">
        <v>146</v>
      </c>
      <c r="B54" s="39" t="s">
        <v>105</v>
      </c>
      <c r="C54" s="32" t="s">
        <v>47</v>
      </c>
      <c r="D54" s="40" t="s">
        <v>106</v>
      </c>
      <c r="E54" s="108" t="s">
        <v>425</v>
      </c>
      <c r="F54" s="65" t="s">
        <v>426</v>
      </c>
      <c r="G54" s="29">
        <f t="shared" si="1"/>
        <v>1160300</v>
      </c>
      <c r="H54" s="22">
        <v>1160300</v>
      </c>
      <c r="I54" s="45"/>
      <c r="J54" s="45"/>
      <c r="L54" s="296"/>
    </row>
    <row r="55" spans="1:12" s="33" customFormat="1" ht="70.900000000000006" hidden="1" customHeight="1" x14ac:dyDescent="0.3">
      <c r="A55" s="32" t="s">
        <v>146</v>
      </c>
      <c r="B55" s="39" t="s">
        <v>105</v>
      </c>
      <c r="C55" s="32" t="s">
        <v>47</v>
      </c>
      <c r="D55" s="40" t="s">
        <v>106</v>
      </c>
      <c r="E55" s="109" t="s">
        <v>378</v>
      </c>
      <c r="F55" s="114" t="s">
        <v>379</v>
      </c>
      <c r="G55" s="29">
        <f t="shared" si="1"/>
        <v>0</v>
      </c>
      <c r="H55" s="22"/>
      <c r="I55" s="45"/>
      <c r="J55" s="45"/>
      <c r="L55" s="296"/>
    </row>
    <row r="56" spans="1:12" s="33" customFormat="1" ht="94.5" hidden="1" customHeight="1" x14ac:dyDescent="0.3">
      <c r="A56" s="258" t="s">
        <v>357</v>
      </c>
      <c r="B56" s="258" t="s">
        <v>219</v>
      </c>
      <c r="C56" s="124" t="s">
        <v>203</v>
      </c>
      <c r="D56" s="265" t="s">
        <v>220</v>
      </c>
      <c r="E56" s="60" t="s">
        <v>383</v>
      </c>
      <c r="F56" s="64" t="s">
        <v>384</v>
      </c>
      <c r="G56" s="59">
        <f t="shared" si="1"/>
        <v>0</v>
      </c>
      <c r="H56" s="45"/>
      <c r="I56" s="45"/>
      <c r="J56" s="45"/>
      <c r="L56" s="296"/>
    </row>
    <row r="57" spans="1:12" s="33" customFormat="1" ht="74.25" hidden="1" customHeight="1" x14ac:dyDescent="0.3">
      <c r="A57" s="266" t="s">
        <v>389</v>
      </c>
      <c r="B57" s="121" t="s">
        <v>333</v>
      </c>
      <c r="C57" s="121" t="s">
        <v>335</v>
      </c>
      <c r="D57" s="262" t="s">
        <v>337</v>
      </c>
      <c r="E57" s="60" t="s">
        <v>378</v>
      </c>
      <c r="F57" s="90" t="s">
        <v>379</v>
      </c>
      <c r="G57" s="59">
        <f t="shared" si="1"/>
        <v>0</v>
      </c>
      <c r="H57" s="158"/>
      <c r="I57" s="45"/>
      <c r="J57" s="45"/>
      <c r="L57" s="296"/>
    </row>
    <row r="58" spans="1:12" s="33" customFormat="1" ht="15.75" hidden="1" customHeight="1" x14ac:dyDescent="0.3">
      <c r="A58" s="121" t="s">
        <v>404</v>
      </c>
      <c r="B58" s="121" t="s">
        <v>394</v>
      </c>
      <c r="C58" s="121" t="s">
        <v>51</v>
      </c>
      <c r="D58" s="262" t="s">
        <v>179</v>
      </c>
      <c r="E58" s="43" t="s">
        <v>232</v>
      </c>
      <c r="F58" s="64" t="s">
        <v>234</v>
      </c>
      <c r="G58" s="59">
        <f t="shared" si="1"/>
        <v>0</v>
      </c>
      <c r="H58" s="158"/>
      <c r="I58" s="45"/>
      <c r="J58" s="45"/>
      <c r="L58" s="296"/>
    </row>
    <row r="59" spans="1:12" s="23" customFormat="1" ht="54" customHeight="1" x14ac:dyDescent="0.3">
      <c r="A59" s="61" t="s">
        <v>21</v>
      </c>
      <c r="B59" s="135"/>
      <c r="C59" s="135"/>
      <c r="D59" s="72" t="s">
        <v>317</v>
      </c>
      <c r="E59" s="361"/>
      <c r="F59" s="362"/>
      <c r="G59" s="71">
        <f t="shared" si="1"/>
        <v>5430860</v>
      </c>
      <c r="H59" s="62">
        <f>SUM(H60)</f>
        <v>5291860</v>
      </c>
      <c r="I59" s="62">
        <f>SUM(I60)</f>
        <v>139000</v>
      </c>
      <c r="J59" s="62">
        <f>SUM(J60)</f>
        <v>40000</v>
      </c>
      <c r="L59" s="587"/>
    </row>
    <row r="60" spans="1:12" s="23" customFormat="1" ht="57" customHeight="1" x14ac:dyDescent="0.3">
      <c r="A60" s="61" t="s">
        <v>22</v>
      </c>
      <c r="B60" s="135"/>
      <c r="C60" s="135"/>
      <c r="D60" s="72" t="s">
        <v>317</v>
      </c>
      <c r="E60" s="361"/>
      <c r="F60" s="362"/>
      <c r="G60" s="62">
        <f>SUM(G62:G73)</f>
        <v>5430860</v>
      </c>
      <c r="H60" s="62">
        <f>SUM(H62:H73)</f>
        <v>5291860</v>
      </c>
      <c r="I60" s="62">
        <f>SUM(I62:I73)</f>
        <v>139000</v>
      </c>
      <c r="J60" s="62">
        <f>SUM(J62:J73)</f>
        <v>40000</v>
      </c>
      <c r="L60" s="581">
        <f>SUM(H60:I60)</f>
        <v>5430860</v>
      </c>
    </row>
    <row r="61" spans="1:12" s="31" customFormat="1" ht="64.5" hidden="1" customHeight="1" x14ac:dyDescent="0.3">
      <c r="A61" s="124" t="s">
        <v>267</v>
      </c>
      <c r="B61" s="124" t="s">
        <v>268</v>
      </c>
      <c r="C61" s="124" t="s">
        <v>44</v>
      </c>
      <c r="D61" s="126" t="s">
        <v>358</v>
      </c>
      <c r="E61" s="43" t="s">
        <v>373</v>
      </c>
      <c r="F61" s="64" t="s">
        <v>372</v>
      </c>
      <c r="G61" s="59">
        <f t="shared" ref="G61:G74" si="2">SUM(H61:I61)</f>
        <v>0</v>
      </c>
      <c r="H61" s="127"/>
      <c r="I61" s="127"/>
      <c r="J61" s="127"/>
      <c r="L61" s="581"/>
    </row>
    <row r="62" spans="1:12" s="23" customFormat="1" ht="57.75" customHeight="1" x14ac:dyDescent="0.3">
      <c r="A62" s="32" t="s">
        <v>359</v>
      </c>
      <c r="B62" s="32" t="s">
        <v>102</v>
      </c>
      <c r="C62" s="32" t="s">
        <v>48</v>
      </c>
      <c r="D62" s="138" t="s">
        <v>103</v>
      </c>
      <c r="E62" s="109" t="s">
        <v>631</v>
      </c>
      <c r="F62" s="114" t="s">
        <v>632</v>
      </c>
      <c r="G62" s="29">
        <f t="shared" si="2"/>
        <v>1449820</v>
      </c>
      <c r="H62" s="273">
        <v>1449820</v>
      </c>
      <c r="I62" s="308"/>
      <c r="J62" s="308"/>
      <c r="L62" s="580"/>
    </row>
    <row r="63" spans="1:12" s="31" customFormat="1" ht="72.599999999999994" hidden="1" customHeight="1" x14ac:dyDescent="0.3">
      <c r="A63" s="124" t="s">
        <v>376</v>
      </c>
      <c r="B63" s="124" t="s">
        <v>105</v>
      </c>
      <c r="C63" s="124" t="s">
        <v>47</v>
      </c>
      <c r="D63" s="126" t="s">
        <v>106</v>
      </c>
      <c r="E63" s="60" t="s">
        <v>318</v>
      </c>
      <c r="F63" s="90" t="s">
        <v>245</v>
      </c>
      <c r="G63" s="59">
        <f t="shared" si="2"/>
        <v>0</v>
      </c>
      <c r="H63" s="127"/>
      <c r="I63" s="134"/>
      <c r="J63" s="134"/>
      <c r="L63" s="587"/>
    </row>
    <row r="64" spans="1:12" ht="115.5" customHeight="1" x14ac:dyDescent="0.35">
      <c r="A64" s="374" t="s">
        <v>360</v>
      </c>
      <c r="B64" s="44" t="s">
        <v>75</v>
      </c>
      <c r="C64" s="374" t="s">
        <v>48</v>
      </c>
      <c r="D64" s="57" t="s">
        <v>14</v>
      </c>
      <c r="E64" s="109" t="s">
        <v>248</v>
      </c>
      <c r="F64" s="114" t="s">
        <v>246</v>
      </c>
      <c r="G64" s="29">
        <f t="shared" si="2"/>
        <v>375940</v>
      </c>
      <c r="H64" s="29">
        <v>375940</v>
      </c>
      <c r="I64" s="22"/>
      <c r="J64" s="375"/>
      <c r="K64" s="14"/>
    </row>
    <row r="65" spans="1:12" s="33" customFormat="1" ht="59.25" hidden="1" customHeight="1" x14ac:dyDescent="0.35">
      <c r="A65" s="124" t="s">
        <v>149</v>
      </c>
      <c r="B65" s="124" t="s">
        <v>151</v>
      </c>
      <c r="C65" s="124" t="s">
        <v>57</v>
      </c>
      <c r="D65" s="126" t="s">
        <v>148</v>
      </c>
      <c r="E65" s="43" t="s">
        <v>373</v>
      </c>
      <c r="F65" s="64" t="s">
        <v>372</v>
      </c>
      <c r="G65" s="59">
        <f t="shared" si="2"/>
        <v>0</v>
      </c>
      <c r="H65" s="59"/>
      <c r="I65" s="45"/>
      <c r="J65" s="45"/>
      <c r="L65" s="579"/>
    </row>
    <row r="66" spans="1:12" s="31" customFormat="1" ht="43.5" customHeight="1" x14ac:dyDescent="0.3">
      <c r="A66" s="63" t="s">
        <v>154</v>
      </c>
      <c r="B66" s="63" t="s">
        <v>155</v>
      </c>
      <c r="C66" s="63" t="s">
        <v>59</v>
      </c>
      <c r="D66" s="69" t="s">
        <v>156</v>
      </c>
      <c r="E66" s="108" t="s">
        <v>233</v>
      </c>
      <c r="F66" s="65" t="s">
        <v>260</v>
      </c>
      <c r="G66" s="29">
        <f t="shared" si="2"/>
        <v>2220000</v>
      </c>
      <c r="H66" s="22">
        <v>2180000</v>
      </c>
      <c r="I66" s="273">
        <v>40000</v>
      </c>
      <c r="J66" s="273">
        <v>40000</v>
      </c>
      <c r="L66" s="587"/>
    </row>
    <row r="67" spans="1:12" s="31" customFormat="1" ht="36.75" customHeight="1" x14ac:dyDescent="0.3">
      <c r="A67" s="63" t="s">
        <v>158</v>
      </c>
      <c r="B67" s="63" t="s">
        <v>159</v>
      </c>
      <c r="C67" s="63" t="s">
        <v>59</v>
      </c>
      <c r="D67" s="70" t="s">
        <v>157</v>
      </c>
      <c r="E67" s="108" t="s">
        <v>233</v>
      </c>
      <c r="F67" s="65" t="s">
        <v>260</v>
      </c>
      <c r="G67" s="29">
        <f t="shared" si="2"/>
        <v>100400</v>
      </c>
      <c r="H67" s="22">
        <v>100400</v>
      </c>
      <c r="I67" s="22"/>
      <c r="J67" s="45"/>
      <c r="L67" s="587"/>
    </row>
    <row r="68" spans="1:12" s="31" customFormat="1" ht="36.75" hidden="1" customHeight="1" x14ac:dyDescent="0.3">
      <c r="A68" s="261" t="s">
        <v>361</v>
      </c>
      <c r="B68" s="121" t="s">
        <v>77</v>
      </c>
      <c r="C68" s="261" t="s">
        <v>46</v>
      </c>
      <c r="D68" s="244" t="s">
        <v>16</v>
      </c>
      <c r="E68" s="43" t="s">
        <v>373</v>
      </c>
      <c r="F68" s="64" t="s">
        <v>372</v>
      </c>
      <c r="G68" s="29">
        <f t="shared" si="2"/>
        <v>0</v>
      </c>
      <c r="H68" s="22"/>
      <c r="I68" s="22"/>
      <c r="J68" s="45"/>
      <c r="L68" s="587"/>
    </row>
    <row r="69" spans="1:12" s="23" customFormat="1" ht="54" customHeight="1" x14ac:dyDescent="0.3">
      <c r="A69" s="63" t="s">
        <v>361</v>
      </c>
      <c r="B69" s="15" t="s">
        <v>77</v>
      </c>
      <c r="C69" s="63" t="s">
        <v>46</v>
      </c>
      <c r="D69" s="48" t="s">
        <v>16</v>
      </c>
      <c r="E69" s="108" t="s">
        <v>249</v>
      </c>
      <c r="F69" s="65" t="s">
        <v>377</v>
      </c>
      <c r="G69" s="29">
        <f t="shared" si="2"/>
        <v>900700</v>
      </c>
      <c r="H69" s="22">
        <v>900700</v>
      </c>
      <c r="I69" s="22"/>
      <c r="J69" s="22"/>
      <c r="L69" s="587"/>
    </row>
    <row r="70" spans="1:12" s="31" customFormat="1" ht="55.5" customHeight="1" x14ac:dyDescent="0.3">
      <c r="A70" s="15" t="s">
        <v>362</v>
      </c>
      <c r="B70" s="15" t="s">
        <v>78</v>
      </c>
      <c r="C70" s="85" t="s">
        <v>46</v>
      </c>
      <c r="D70" s="48" t="s">
        <v>15</v>
      </c>
      <c r="E70" s="108" t="s">
        <v>249</v>
      </c>
      <c r="F70" s="65" t="s">
        <v>377</v>
      </c>
      <c r="G70" s="29">
        <f t="shared" si="2"/>
        <v>85000</v>
      </c>
      <c r="H70" s="22">
        <v>85000</v>
      </c>
      <c r="I70" s="22"/>
      <c r="J70" s="45"/>
      <c r="L70" s="587"/>
    </row>
    <row r="71" spans="1:12" s="33" customFormat="1" ht="75" customHeight="1" x14ac:dyDescent="0.35">
      <c r="A71" s="15" t="s">
        <v>363</v>
      </c>
      <c r="B71" s="15" t="s">
        <v>217</v>
      </c>
      <c r="C71" s="85" t="s">
        <v>46</v>
      </c>
      <c r="D71" s="369" t="s">
        <v>218</v>
      </c>
      <c r="E71" s="108" t="s">
        <v>249</v>
      </c>
      <c r="F71" s="65" t="s">
        <v>377</v>
      </c>
      <c r="G71" s="29">
        <f t="shared" si="2"/>
        <v>200000</v>
      </c>
      <c r="H71" s="29">
        <v>200000</v>
      </c>
      <c r="I71" s="22"/>
      <c r="J71" s="260"/>
      <c r="L71" s="579"/>
    </row>
    <row r="72" spans="1:12" s="31" customFormat="1" ht="53.25" hidden="1" customHeight="1" x14ac:dyDescent="0.3">
      <c r="A72" s="121" t="s">
        <v>405</v>
      </c>
      <c r="B72" s="121" t="s">
        <v>406</v>
      </c>
      <c r="C72" s="243" t="s">
        <v>407</v>
      </c>
      <c r="D72" s="43" t="s">
        <v>408</v>
      </c>
      <c r="E72" s="280" t="s">
        <v>412</v>
      </c>
      <c r="F72" s="282" t="s">
        <v>413</v>
      </c>
      <c r="G72" s="29">
        <f t="shared" si="2"/>
        <v>0</v>
      </c>
      <c r="H72" s="22"/>
      <c r="I72" s="22"/>
      <c r="J72" s="45"/>
      <c r="L72" s="587"/>
    </row>
    <row r="73" spans="1:12" s="23" customFormat="1" ht="57.75" customHeight="1" x14ac:dyDescent="0.3">
      <c r="A73" s="15" t="s">
        <v>424</v>
      </c>
      <c r="B73" s="15" t="s">
        <v>208</v>
      </c>
      <c r="C73" s="85" t="s">
        <v>60</v>
      </c>
      <c r="D73" s="48" t="s">
        <v>209</v>
      </c>
      <c r="E73" s="108" t="s">
        <v>635</v>
      </c>
      <c r="F73" s="114" t="s">
        <v>574</v>
      </c>
      <c r="G73" s="29">
        <f t="shared" si="2"/>
        <v>99000</v>
      </c>
      <c r="H73" s="22"/>
      <c r="I73" s="22">
        <v>99000</v>
      </c>
      <c r="J73" s="22"/>
      <c r="L73" s="587"/>
    </row>
    <row r="74" spans="1:12" s="31" customFormat="1" ht="72.75" customHeight="1" x14ac:dyDescent="0.3">
      <c r="A74" s="61" t="s">
        <v>288</v>
      </c>
      <c r="B74" s="135"/>
      <c r="C74" s="135"/>
      <c r="D74" s="141" t="s">
        <v>289</v>
      </c>
      <c r="E74" s="287"/>
      <c r="F74" s="288"/>
      <c r="G74" s="71">
        <f t="shared" si="2"/>
        <v>108387372</v>
      </c>
      <c r="H74" s="62">
        <f>SUM(H75)</f>
        <v>84387822</v>
      </c>
      <c r="I74" s="62">
        <f>SUM(I75)</f>
        <v>23999550</v>
      </c>
      <c r="J74" s="62">
        <f>SUM(J75)</f>
        <v>23215550</v>
      </c>
      <c r="L74" s="587"/>
    </row>
    <row r="75" spans="1:12" s="31" customFormat="1" ht="71.25" customHeight="1" x14ac:dyDescent="0.3">
      <c r="A75" s="61" t="s">
        <v>290</v>
      </c>
      <c r="B75" s="135"/>
      <c r="C75" s="135"/>
      <c r="D75" s="141" t="s">
        <v>289</v>
      </c>
      <c r="E75" s="287"/>
      <c r="F75" s="288"/>
      <c r="G75" s="71">
        <f>SUM(G76:G102)</f>
        <v>108387372</v>
      </c>
      <c r="H75" s="71">
        <f>SUM(H76:H102)</f>
        <v>84387822</v>
      </c>
      <c r="I75" s="71">
        <f>SUM(I76:I102)</f>
        <v>23999550</v>
      </c>
      <c r="J75" s="71">
        <f>SUM(J76:J102)</f>
        <v>23215550</v>
      </c>
      <c r="L75" s="580">
        <f>SUM(H75:I75)</f>
        <v>108387372</v>
      </c>
    </row>
    <row r="76" spans="1:12" s="31" customFormat="1" ht="116.25" hidden="1" customHeight="1" x14ac:dyDescent="0.3">
      <c r="A76" s="124" t="s">
        <v>291</v>
      </c>
      <c r="B76" s="124" t="s">
        <v>87</v>
      </c>
      <c r="C76" s="121" t="s">
        <v>41</v>
      </c>
      <c r="D76" s="43" t="s">
        <v>273</v>
      </c>
      <c r="E76" s="60"/>
      <c r="F76" s="64"/>
      <c r="G76" s="59">
        <f t="shared" ref="G76:G102" si="3">SUM(H76:I76)</f>
        <v>0</v>
      </c>
      <c r="H76" s="158"/>
      <c r="I76" s="137"/>
      <c r="J76" s="137"/>
      <c r="L76" s="580"/>
    </row>
    <row r="77" spans="1:12" s="245" customFormat="1" ht="93.75" hidden="1" customHeight="1" x14ac:dyDescent="0.3">
      <c r="A77" s="281" t="s">
        <v>364</v>
      </c>
      <c r="B77" s="281" t="s">
        <v>272</v>
      </c>
      <c r="C77" s="284" t="s">
        <v>43</v>
      </c>
      <c r="D77" s="280" t="s">
        <v>387</v>
      </c>
      <c r="E77" s="278"/>
      <c r="F77" s="282"/>
      <c r="G77" s="59">
        <f t="shared" si="3"/>
        <v>0</v>
      </c>
      <c r="H77" s="158"/>
      <c r="I77" s="158"/>
      <c r="J77" s="158"/>
      <c r="L77" s="582"/>
    </row>
    <row r="78" spans="1:12" s="245" customFormat="1" ht="113.25" hidden="1" customHeight="1" x14ac:dyDescent="0.3">
      <c r="A78" s="283" t="s">
        <v>427</v>
      </c>
      <c r="B78" s="281" t="s">
        <v>238</v>
      </c>
      <c r="C78" s="281" t="s">
        <v>237</v>
      </c>
      <c r="D78" s="279" t="s">
        <v>236</v>
      </c>
      <c r="E78" s="278"/>
      <c r="F78" s="282"/>
      <c r="G78" s="59">
        <f t="shared" si="3"/>
        <v>0</v>
      </c>
      <c r="H78" s="158"/>
      <c r="I78" s="158"/>
      <c r="J78" s="158"/>
      <c r="L78" s="582"/>
    </row>
    <row r="79" spans="1:12" s="31" customFormat="1" ht="118.5" hidden="1" customHeight="1" x14ac:dyDescent="0.3">
      <c r="A79" s="283" t="s">
        <v>329</v>
      </c>
      <c r="B79" s="283" t="s">
        <v>161</v>
      </c>
      <c r="C79" s="281" t="s">
        <v>203</v>
      </c>
      <c r="D79" s="280" t="s">
        <v>162</v>
      </c>
      <c r="E79" s="278"/>
      <c r="F79" s="282"/>
      <c r="G79" s="59">
        <f t="shared" si="3"/>
        <v>0</v>
      </c>
      <c r="H79" s="127"/>
      <c r="I79" s="127"/>
      <c r="J79" s="127"/>
      <c r="L79" s="587"/>
    </row>
    <row r="80" spans="1:12" s="31" customFormat="1" ht="76.5" hidden="1" customHeight="1" x14ac:dyDescent="0.3">
      <c r="A80" s="283" t="s">
        <v>329</v>
      </c>
      <c r="B80" s="283" t="s">
        <v>161</v>
      </c>
      <c r="C80" s="281" t="s">
        <v>203</v>
      </c>
      <c r="D80" s="280" t="s">
        <v>162</v>
      </c>
      <c r="E80" s="280" t="s">
        <v>254</v>
      </c>
      <c r="F80" s="282" t="s">
        <v>255</v>
      </c>
      <c r="G80" s="59">
        <f t="shared" si="3"/>
        <v>0</v>
      </c>
      <c r="H80" s="127"/>
      <c r="I80" s="127"/>
      <c r="J80" s="127"/>
      <c r="L80" s="587"/>
    </row>
    <row r="81" spans="1:12" s="23" customFormat="1" ht="75" customHeight="1" x14ac:dyDescent="0.3">
      <c r="A81" s="32" t="s">
        <v>419</v>
      </c>
      <c r="B81" s="32" t="s">
        <v>420</v>
      </c>
      <c r="C81" s="15" t="s">
        <v>49</v>
      </c>
      <c r="D81" s="368" t="s">
        <v>422</v>
      </c>
      <c r="E81" s="276" t="s">
        <v>421</v>
      </c>
      <c r="F81" s="65" t="s">
        <v>319</v>
      </c>
      <c r="G81" s="29">
        <f t="shared" si="3"/>
        <v>4300000</v>
      </c>
      <c r="H81" s="273"/>
      <c r="I81" s="273">
        <v>4300000</v>
      </c>
      <c r="J81" s="273">
        <v>4300000</v>
      </c>
      <c r="L81" s="587"/>
    </row>
    <row r="82" spans="1:12" s="31" customFormat="1" ht="78.75" customHeight="1" x14ac:dyDescent="0.3">
      <c r="A82" s="32" t="s">
        <v>310</v>
      </c>
      <c r="B82" s="32" t="s">
        <v>206</v>
      </c>
      <c r="C82" s="15" t="s">
        <v>49</v>
      </c>
      <c r="D82" s="108" t="s">
        <v>207</v>
      </c>
      <c r="E82" s="369" t="s">
        <v>421</v>
      </c>
      <c r="F82" s="65" t="s">
        <v>251</v>
      </c>
      <c r="G82" s="29">
        <f t="shared" si="3"/>
        <v>14015550</v>
      </c>
      <c r="H82" s="273"/>
      <c r="I82" s="22">
        <v>14015550</v>
      </c>
      <c r="J82" s="22">
        <v>14015550</v>
      </c>
      <c r="L82" s="587"/>
    </row>
    <row r="83" spans="1:12" s="31" customFormat="1" ht="48.75" hidden="1" customHeight="1" x14ac:dyDescent="0.3">
      <c r="A83" s="124" t="s">
        <v>365</v>
      </c>
      <c r="B83" s="124" t="s">
        <v>190</v>
      </c>
      <c r="C83" s="121" t="s">
        <v>49</v>
      </c>
      <c r="D83" s="43" t="s">
        <v>367</v>
      </c>
      <c r="E83" s="278"/>
      <c r="F83" s="64"/>
      <c r="G83" s="59">
        <f t="shared" si="3"/>
        <v>0</v>
      </c>
      <c r="H83" s="127"/>
      <c r="I83" s="127"/>
      <c r="J83" s="127"/>
      <c r="L83" s="587"/>
    </row>
    <row r="84" spans="1:12" s="31" customFormat="1" ht="70.5" hidden="1" customHeight="1" x14ac:dyDescent="0.3">
      <c r="A84" s="124" t="s">
        <v>366</v>
      </c>
      <c r="B84" s="124" t="s">
        <v>224</v>
      </c>
      <c r="C84" s="121" t="s">
        <v>49</v>
      </c>
      <c r="D84" s="43" t="s">
        <v>225</v>
      </c>
      <c r="E84" s="278" t="s">
        <v>421</v>
      </c>
      <c r="F84" s="64" t="s">
        <v>319</v>
      </c>
      <c r="G84" s="59">
        <f t="shared" si="3"/>
        <v>0</v>
      </c>
      <c r="H84" s="127"/>
      <c r="I84" s="127"/>
      <c r="J84" s="127"/>
      <c r="L84" s="587"/>
    </row>
    <row r="85" spans="1:12" s="371" customFormat="1" ht="94.5" customHeight="1" x14ac:dyDescent="0.35">
      <c r="A85" s="15" t="s">
        <v>292</v>
      </c>
      <c r="B85" s="15" t="s">
        <v>205</v>
      </c>
      <c r="C85" s="85" t="s">
        <v>49</v>
      </c>
      <c r="D85" s="370" t="s">
        <v>204</v>
      </c>
      <c r="E85" s="108" t="s">
        <v>214</v>
      </c>
      <c r="F85" s="114" t="s">
        <v>210</v>
      </c>
      <c r="G85" s="29">
        <f t="shared" si="3"/>
        <v>17075622</v>
      </c>
      <c r="H85" s="29">
        <v>17075622</v>
      </c>
      <c r="I85" s="29"/>
      <c r="J85" s="29"/>
      <c r="L85" s="579"/>
    </row>
    <row r="86" spans="1:12" s="371" customFormat="1" ht="78" customHeight="1" x14ac:dyDescent="0.35">
      <c r="A86" s="44" t="s">
        <v>368</v>
      </c>
      <c r="B86" s="44" t="s">
        <v>107</v>
      </c>
      <c r="C86" s="44" t="s">
        <v>49</v>
      </c>
      <c r="D86" s="368" t="s">
        <v>108</v>
      </c>
      <c r="E86" s="369" t="s">
        <v>421</v>
      </c>
      <c r="F86" s="65" t="s">
        <v>251</v>
      </c>
      <c r="G86" s="29">
        <f t="shared" si="3"/>
        <v>62351394</v>
      </c>
      <c r="H86" s="29">
        <v>57451394</v>
      </c>
      <c r="I86" s="22">
        <v>4900000</v>
      </c>
      <c r="J86" s="22">
        <v>4900000</v>
      </c>
      <c r="L86" s="579"/>
    </row>
    <row r="87" spans="1:12" s="371" customFormat="1" ht="81" customHeight="1" x14ac:dyDescent="0.35">
      <c r="A87" s="44" t="s">
        <v>368</v>
      </c>
      <c r="B87" s="44" t="s">
        <v>107</v>
      </c>
      <c r="C87" s="44" t="s">
        <v>49</v>
      </c>
      <c r="D87" s="368" t="s">
        <v>108</v>
      </c>
      <c r="E87" s="369" t="s">
        <v>252</v>
      </c>
      <c r="F87" s="65" t="s">
        <v>253</v>
      </c>
      <c r="G87" s="29">
        <f t="shared" si="3"/>
        <v>477690</v>
      </c>
      <c r="H87" s="29">
        <v>477690</v>
      </c>
      <c r="I87" s="22"/>
      <c r="J87" s="22"/>
      <c r="L87" s="579"/>
    </row>
    <row r="88" spans="1:12" s="234" customFormat="1" ht="58.5" hidden="1" customHeight="1" x14ac:dyDescent="0.35">
      <c r="A88" s="46" t="s">
        <v>368</v>
      </c>
      <c r="B88" s="46" t="s">
        <v>107</v>
      </c>
      <c r="C88" s="46" t="s">
        <v>49</v>
      </c>
      <c r="D88" s="367" t="s">
        <v>108</v>
      </c>
      <c r="E88" s="280" t="s">
        <v>373</v>
      </c>
      <c r="F88" s="64" t="s">
        <v>372</v>
      </c>
      <c r="G88" s="246">
        <f t="shared" si="3"/>
        <v>0</v>
      </c>
      <c r="H88" s="246"/>
      <c r="I88" s="45"/>
      <c r="J88" s="45"/>
      <c r="L88" s="579"/>
    </row>
    <row r="89" spans="1:12" s="31" customFormat="1" ht="81" hidden="1" customHeight="1" x14ac:dyDescent="0.3">
      <c r="A89" s="124" t="s">
        <v>293</v>
      </c>
      <c r="B89" s="124" t="s">
        <v>294</v>
      </c>
      <c r="C89" s="121" t="s">
        <v>295</v>
      </c>
      <c r="D89" s="43" t="s">
        <v>296</v>
      </c>
      <c r="E89" s="278" t="s">
        <v>421</v>
      </c>
      <c r="F89" s="64" t="s">
        <v>251</v>
      </c>
      <c r="G89" s="246">
        <f t="shared" si="3"/>
        <v>0</v>
      </c>
      <c r="H89" s="247"/>
      <c r="I89" s="134"/>
      <c r="J89" s="134"/>
      <c r="L89" s="587"/>
    </row>
    <row r="90" spans="1:12" s="31" customFormat="1" ht="117.75" hidden="1" customHeight="1" x14ac:dyDescent="0.3">
      <c r="A90" s="124" t="s">
        <v>409</v>
      </c>
      <c r="B90" s="124" t="s">
        <v>410</v>
      </c>
      <c r="C90" s="121" t="s">
        <v>53</v>
      </c>
      <c r="D90" s="43" t="s">
        <v>411</v>
      </c>
      <c r="E90" s="278"/>
      <c r="F90" s="64"/>
      <c r="G90" s="246">
        <f t="shared" si="3"/>
        <v>0</v>
      </c>
      <c r="H90" s="247"/>
      <c r="I90" s="127"/>
      <c r="J90" s="127"/>
      <c r="L90" s="587"/>
    </row>
    <row r="91" spans="1:12" s="31" customFormat="1" ht="60.75" hidden="1" customHeight="1" x14ac:dyDescent="0.3">
      <c r="A91" s="124" t="s">
        <v>297</v>
      </c>
      <c r="B91" s="124" t="s">
        <v>79</v>
      </c>
      <c r="C91" s="121" t="s">
        <v>164</v>
      </c>
      <c r="D91" s="43" t="s">
        <v>163</v>
      </c>
      <c r="E91" s="278"/>
      <c r="F91" s="64"/>
      <c r="G91" s="246">
        <f t="shared" si="3"/>
        <v>0</v>
      </c>
      <c r="H91" s="247"/>
      <c r="I91" s="127"/>
      <c r="J91" s="127"/>
      <c r="L91" s="587"/>
    </row>
    <row r="92" spans="1:12" s="31" customFormat="1" ht="81" hidden="1" customHeight="1" x14ac:dyDescent="0.3">
      <c r="A92" s="124" t="s">
        <v>297</v>
      </c>
      <c r="B92" s="124" t="s">
        <v>79</v>
      </c>
      <c r="C92" s="121" t="s">
        <v>164</v>
      </c>
      <c r="D92" s="43" t="s">
        <v>163</v>
      </c>
      <c r="E92" s="280" t="s">
        <v>254</v>
      </c>
      <c r="F92" s="64" t="s">
        <v>255</v>
      </c>
      <c r="G92" s="246">
        <f t="shared" si="3"/>
        <v>0</v>
      </c>
      <c r="H92" s="247"/>
      <c r="I92" s="127"/>
      <c r="J92" s="127"/>
      <c r="L92" s="587"/>
    </row>
    <row r="93" spans="1:12" s="31" customFormat="1" ht="54.75" hidden="1" customHeight="1" x14ac:dyDescent="0.3">
      <c r="A93" s="124" t="s">
        <v>298</v>
      </c>
      <c r="B93" s="124" t="s">
        <v>211</v>
      </c>
      <c r="C93" s="121" t="s">
        <v>164</v>
      </c>
      <c r="D93" s="43" t="s">
        <v>299</v>
      </c>
      <c r="E93" s="278"/>
      <c r="F93" s="64"/>
      <c r="G93" s="59">
        <f t="shared" si="3"/>
        <v>0</v>
      </c>
      <c r="H93" s="45"/>
      <c r="I93" s="45"/>
      <c r="J93" s="45"/>
      <c r="L93" s="587"/>
    </row>
    <row r="94" spans="1:12" s="31" customFormat="1" ht="93" hidden="1" customHeight="1" x14ac:dyDescent="0.3">
      <c r="A94" s="124" t="s">
        <v>434</v>
      </c>
      <c r="B94" s="124" t="s">
        <v>436</v>
      </c>
      <c r="C94" s="121" t="s">
        <v>164</v>
      </c>
      <c r="D94" s="43" t="s">
        <v>435</v>
      </c>
      <c r="E94" s="278"/>
      <c r="F94" s="64"/>
      <c r="G94" s="59">
        <f t="shared" si="3"/>
        <v>0</v>
      </c>
      <c r="H94" s="122"/>
      <c r="I94" s="45"/>
      <c r="J94" s="45"/>
      <c r="L94" s="587"/>
    </row>
    <row r="95" spans="1:12" s="31" customFormat="1" ht="93" hidden="1" customHeight="1" x14ac:dyDescent="0.3">
      <c r="A95" s="124" t="s">
        <v>437</v>
      </c>
      <c r="B95" s="124" t="s">
        <v>438</v>
      </c>
      <c r="C95" s="121" t="s">
        <v>164</v>
      </c>
      <c r="D95" s="43" t="s">
        <v>439</v>
      </c>
      <c r="E95" s="278"/>
      <c r="F95" s="64"/>
      <c r="G95" s="59">
        <f t="shared" si="3"/>
        <v>0</v>
      </c>
      <c r="H95" s="122"/>
      <c r="I95" s="45"/>
      <c r="J95" s="45"/>
      <c r="L95" s="587"/>
    </row>
    <row r="96" spans="1:12" s="31" customFormat="1" ht="81.75" hidden="1" customHeight="1" x14ac:dyDescent="0.3">
      <c r="A96" s="124" t="s">
        <v>300</v>
      </c>
      <c r="B96" s="124" t="s">
        <v>166</v>
      </c>
      <c r="C96" s="121" t="s">
        <v>50</v>
      </c>
      <c r="D96" s="43" t="s">
        <v>165</v>
      </c>
      <c r="E96" s="278"/>
      <c r="F96" s="64"/>
      <c r="G96" s="59">
        <f t="shared" si="3"/>
        <v>0</v>
      </c>
      <c r="H96" s="45"/>
      <c r="I96" s="45"/>
      <c r="J96" s="122"/>
      <c r="L96" s="587"/>
    </row>
    <row r="97" spans="1:12" s="23" customFormat="1" ht="75" customHeight="1" x14ac:dyDescent="0.3">
      <c r="A97" s="32" t="s">
        <v>300</v>
      </c>
      <c r="B97" s="32" t="s">
        <v>166</v>
      </c>
      <c r="C97" s="15" t="s">
        <v>50</v>
      </c>
      <c r="D97" s="108" t="s">
        <v>165</v>
      </c>
      <c r="E97" s="276" t="s">
        <v>421</v>
      </c>
      <c r="F97" s="65" t="s">
        <v>251</v>
      </c>
      <c r="G97" s="29">
        <f t="shared" si="3"/>
        <v>9293116</v>
      </c>
      <c r="H97" s="22">
        <v>9293116</v>
      </c>
      <c r="I97" s="22"/>
      <c r="J97" s="22"/>
      <c r="L97" s="587"/>
    </row>
    <row r="98" spans="1:12" s="31" customFormat="1" ht="78" hidden="1" customHeight="1" x14ac:dyDescent="0.3">
      <c r="A98" s="124" t="s">
        <v>300</v>
      </c>
      <c r="B98" s="124" t="s">
        <v>166</v>
      </c>
      <c r="C98" s="121" t="s">
        <v>50</v>
      </c>
      <c r="D98" s="43" t="s">
        <v>165</v>
      </c>
      <c r="E98" s="280" t="s">
        <v>373</v>
      </c>
      <c r="F98" s="64" t="s">
        <v>372</v>
      </c>
      <c r="G98" s="59">
        <f t="shared" si="3"/>
        <v>0</v>
      </c>
      <c r="H98" s="45"/>
      <c r="I98" s="45"/>
      <c r="J98" s="45"/>
      <c r="L98" s="587"/>
    </row>
    <row r="99" spans="1:12" s="31" customFormat="1" ht="58.5" hidden="1" customHeight="1" x14ac:dyDescent="0.3">
      <c r="A99" s="124" t="s">
        <v>440</v>
      </c>
      <c r="B99" s="121" t="s">
        <v>406</v>
      </c>
      <c r="C99" s="243" t="s">
        <v>407</v>
      </c>
      <c r="D99" s="43" t="s">
        <v>408</v>
      </c>
      <c r="E99" s="280" t="s">
        <v>412</v>
      </c>
      <c r="F99" s="64" t="s">
        <v>413</v>
      </c>
      <c r="G99" s="59">
        <f t="shared" si="3"/>
        <v>0</v>
      </c>
      <c r="H99" s="45"/>
      <c r="I99" s="45"/>
      <c r="J99" s="45"/>
      <c r="L99" s="587"/>
    </row>
    <row r="100" spans="1:12" s="23" customFormat="1" ht="75.75" customHeight="1" x14ac:dyDescent="0.3">
      <c r="A100" s="32" t="s">
        <v>567</v>
      </c>
      <c r="B100" s="15" t="s">
        <v>568</v>
      </c>
      <c r="C100" s="85" t="s">
        <v>53</v>
      </c>
      <c r="D100" s="48" t="s">
        <v>569</v>
      </c>
      <c r="E100" s="369" t="s">
        <v>572</v>
      </c>
      <c r="F100" s="65" t="s">
        <v>573</v>
      </c>
      <c r="G100" s="29">
        <f t="shared" si="3"/>
        <v>90000</v>
      </c>
      <c r="H100" s="22">
        <v>90000</v>
      </c>
      <c r="I100" s="22"/>
      <c r="J100" s="22"/>
      <c r="L100" s="587"/>
    </row>
    <row r="101" spans="1:12" s="31" customFormat="1" ht="75.75" hidden="1" customHeight="1" x14ac:dyDescent="0.3">
      <c r="A101" s="124" t="s">
        <v>390</v>
      </c>
      <c r="B101" s="121" t="s">
        <v>333</v>
      </c>
      <c r="C101" s="121" t="s">
        <v>335</v>
      </c>
      <c r="D101" s="350" t="s">
        <v>337</v>
      </c>
      <c r="E101" s="278" t="s">
        <v>378</v>
      </c>
      <c r="F101" s="90" t="s">
        <v>379</v>
      </c>
      <c r="G101" s="59">
        <f t="shared" si="3"/>
        <v>0</v>
      </c>
      <c r="H101" s="158"/>
      <c r="I101" s="45"/>
      <c r="J101" s="45"/>
      <c r="L101" s="587"/>
    </row>
    <row r="102" spans="1:12" ht="57.75" customHeight="1" x14ac:dyDescent="0.35">
      <c r="A102" s="87" t="s">
        <v>328</v>
      </c>
      <c r="B102" s="15" t="s">
        <v>208</v>
      </c>
      <c r="C102" s="87" t="s">
        <v>60</v>
      </c>
      <c r="D102" s="88" t="s">
        <v>209</v>
      </c>
      <c r="E102" s="108" t="s">
        <v>256</v>
      </c>
      <c r="F102" s="114" t="s">
        <v>257</v>
      </c>
      <c r="G102" s="29">
        <f t="shared" si="3"/>
        <v>784000</v>
      </c>
      <c r="H102" s="372"/>
      <c r="I102" s="22">
        <v>784000</v>
      </c>
      <c r="J102" s="22"/>
      <c r="K102" s="14"/>
    </row>
    <row r="103" spans="1:12" s="31" customFormat="1" ht="58.5" hidden="1" customHeight="1" x14ac:dyDescent="0.3">
      <c r="A103" s="257" t="s">
        <v>301</v>
      </c>
      <c r="B103" s="291"/>
      <c r="C103" s="291"/>
      <c r="D103" s="286" t="s">
        <v>302</v>
      </c>
      <c r="E103" s="287"/>
      <c r="F103" s="288"/>
      <c r="G103" s="289">
        <f>SUM(G104)</f>
        <v>0</v>
      </c>
      <c r="H103" s="289">
        <f>SUM(H104)</f>
        <v>0</v>
      </c>
      <c r="I103" s="289">
        <f>SUM(I104)</f>
        <v>0</v>
      </c>
      <c r="J103" s="289">
        <f>SUM(J104)</f>
        <v>0</v>
      </c>
      <c r="L103" s="587"/>
    </row>
    <row r="104" spans="1:12" s="31" customFormat="1" ht="57" hidden="1" customHeight="1" x14ac:dyDescent="0.3">
      <c r="A104" s="257" t="s">
        <v>303</v>
      </c>
      <c r="B104" s="291"/>
      <c r="C104" s="291"/>
      <c r="D104" s="286" t="s">
        <v>302</v>
      </c>
      <c r="E104" s="287"/>
      <c r="F104" s="288"/>
      <c r="G104" s="259">
        <f>SUM(G105:G107)</f>
        <v>0</v>
      </c>
      <c r="H104" s="259">
        <f>SUM(H105:H107)</f>
        <v>0</v>
      </c>
      <c r="I104" s="259">
        <f>SUM(I105:I107)</f>
        <v>0</v>
      </c>
      <c r="J104" s="259">
        <f>SUM(J105:J107)</f>
        <v>0</v>
      </c>
      <c r="L104" s="581">
        <f>SUM(H103:I103)</f>
        <v>0</v>
      </c>
    </row>
    <row r="105" spans="1:12" s="31" customFormat="1" ht="73.5" hidden="1" customHeight="1" x14ac:dyDescent="0.3">
      <c r="A105" s="124" t="s">
        <v>305</v>
      </c>
      <c r="B105" s="124" t="s">
        <v>178</v>
      </c>
      <c r="C105" s="121" t="s">
        <v>164</v>
      </c>
      <c r="D105" s="292" t="s">
        <v>177</v>
      </c>
      <c r="E105" s="60" t="s">
        <v>320</v>
      </c>
      <c r="F105" s="64" t="s">
        <v>235</v>
      </c>
      <c r="G105" s="59">
        <f>SUM(H105:I105)</f>
        <v>0</v>
      </c>
      <c r="H105" s="45"/>
      <c r="I105" s="182"/>
      <c r="J105" s="182"/>
      <c r="L105" s="587"/>
    </row>
    <row r="106" spans="1:12" s="31" customFormat="1" ht="81" hidden="1" customHeight="1" x14ac:dyDescent="0.3">
      <c r="A106" s="124" t="s">
        <v>369</v>
      </c>
      <c r="B106" s="124" t="s">
        <v>370</v>
      </c>
      <c r="C106" s="121" t="s">
        <v>164</v>
      </c>
      <c r="D106" s="43" t="s">
        <v>371</v>
      </c>
      <c r="E106" s="60" t="s">
        <v>320</v>
      </c>
      <c r="F106" s="64" t="s">
        <v>235</v>
      </c>
      <c r="G106" s="59">
        <f>SUM(H106:I106)</f>
        <v>0</v>
      </c>
      <c r="H106" s="45"/>
      <c r="I106" s="182"/>
      <c r="J106" s="182"/>
      <c r="L106" s="587"/>
    </row>
    <row r="107" spans="1:12" s="31" customFormat="1" ht="96" hidden="1" customHeight="1" x14ac:dyDescent="0.3">
      <c r="A107" s="90">
        <v>1618821</v>
      </c>
      <c r="B107" s="90">
        <v>8821</v>
      </c>
      <c r="C107" s="123" t="s">
        <v>321</v>
      </c>
      <c r="D107" s="43" t="s">
        <v>322</v>
      </c>
      <c r="E107" s="60" t="s">
        <v>323</v>
      </c>
      <c r="F107" s="64" t="s">
        <v>324</v>
      </c>
      <c r="G107" s="59">
        <f>SUM(H107:I107)</f>
        <v>0</v>
      </c>
      <c r="H107" s="45"/>
      <c r="I107" s="45"/>
      <c r="J107" s="45"/>
      <c r="L107" s="587"/>
    </row>
    <row r="108" spans="1:12" s="593" customFormat="1" ht="32.450000000000003" customHeight="1" x14ac:dyDescent="0.3">
      <c r="A108" s="590" t="s">
        <v>228</v>
      </c>
      <c r="B108" s="590" t="s">
        <v>228</v>
      </c>
      <c r="C108" s="590" t="s">
        <v>228</v>
      </c>
      <c r="D108" s="591" t="s">
        <v>193</v>
      </c>
      <c r="E108" s="591" t="s">
        <v>228</v>
      </c>
      <c r="F108" s="591" t="s">
        <v>228</v>
      </c>
      <c r="G108" s="592">
        <f>SUM(G15,G34,G39,G60,G75,G104)</f>
        <v>178123442</v>
      </c>
      <c r="H108" s="592">
        <f>SUM(H15,H34,H39,H60,H75,H104)</f>
        <v>129437892</v>
      </c>
      <c r="I108" s="592">
        <f>SUM(I15,I34,I39,I60,I75,I104)</f>
        <v>48685550</v>
      </c>
      <c r="J108" s="592">
        <f>SUM(J15,J34,J39,J60,J75,J104)</f>
        <v>47802550</v>
      </c>
      <c r="L108" s="583">
        <f>SUM(L15:L104)</f>
        <v>178123442</v>
      </c>
    </row>
    <row r="109" spans="1:12" s="33" customFormat="1" ht="28.9" customHeight="1" x14ac:dyDescent="0.3">
      <c r="A109" s="128"/>
      <c r="B109" s="128"/>
      <c r="C109" s="128"/>
      <c r="D109" s="128"/>
      <c r="E109" s="128"/>
      <c r="F109" s="112"/>
      <c r="G109" s="112"/>
      <c r="H109" s="128"/>
      <c r="I109" s="128"/>
      <c r="L109" s="584">
        <f>SUM(H108:I108)</f>
        <v>178123442</v>
      </c>
    </row>
    <row r="110" spans="1:12" ht="54.75" customHeight="1" x14ac:dyDescent="0.35">
      <c r="A110" s="19"/>
      <c r="B110" s="19"/>
      <c r="C110" s="19"/>
      <c r="D110" s="19"/>
      <c r="E110" s="19"/>
      <c r="F110" s="112"/>
      <c r="G110" s="91"/>
      <c r="H110" s="20"/>
      <c r="I110" s="20"/>
      <c r="K110" s="14"/>
    </row>
    <row r="111" spans="1:12" x14ac:dyDescent="0.35">
      <c r="A111" s="19"/>
      <c r="B111" s="19"/>
      <c r="C111" s="19"/>
      <c r="D111" s="21"/>
      <c r="E111" s="21"/>
      <c r="F111" s="113"/>
      <c r="G111" s="92"/>
      <c r="I111" s="20"/>
      <c r="K111" s="14"/>
    </row>
  </sheetData>
  <mergeCells count="13">
    <mergeCell ref="G11:G12"/>
    <mergeCell ref="H11:H12"/>
    <mergeCell ref="I11:J11"/>
    <mergeCell ref="D5:I5"/>
    <mergeCell ref="D6:J6"/>
    <mergeCell ref="D11:D12"/>
    <mergeCell ref="E11:E12"/>
    <mergeCell ref="F11:F12"/>
    <mergeCell ref="A8:B8"/>
    <mergeCell ref="A9:B9"/>
    <mergeCell ref="A11:A12"/>
    <mergeCell ref="B11:B12"/>
    <mergeCell ref="C11:C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7</vt:i4>
      </vt:variant>
    </vt:vector>
  </HeadingPairs>
  <TitlesOfParts>
    <vt:vector size="12" baseType="lpstr">
      <vt:lpstr>дод1</vt:lpstr>
      <vt:lpstr>дод2 </vt:lpstr>
      <vt:lpstr>дод3 </vt:lpstr>
      <vt:lpstr>дод4</vt:lpstr>
      <vt:lpstr>дод5 </vt:lpstr>
      <vt:lpstr>'дод3 '!Заголовки_для_друку</vt:lpstr>
      <vt:lpstr>'дод5 '!Заголовки_для_друку</vt:lpstr>
      <vt:lpstr>дод1!Область_друку</vt:lpstr>
      <vt:lpstr>'дод2 '!Область_друку</vt:lpstr>
      <vt:lpstr>'дод3 '!Область_друку</vt:lpstr>
      <vt:lpstr>дод4!Область_друку</vt:lpstr>
      <vt:lpstr>'дод5 '!Область_друку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Руслана Коцюбайло</cp:lastModifiedBy>
  <cp:lastPrinted>2023-12-15T11:18:14Z</cp:lastPrinted>
  <dcterms:created xsi:type="dcterms:W3CDTF">2004-12-22T07:46:33Z</dcterms:created>
  <dcterms:modified xsi:type="dcterms:W3CDTF">2023-12-18T08:53:52Z</dcterms:modified>
</cp:coreProperties>
</file>